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nograma de ingresos" sheetId="1" r:id="rId3"/>
  </sheets>
  <definedNames/>
  <calcPr/>
</workbook>
</file>

<file path=xl/sharedStrings.xml><?xml version="1.0" encoding="utf-8"?>
<sst xmlns="http://schemas.openxmlformats.org/spreadsheetml/2006/main" count="63" uniqueCount="63">
  <si>
    <t>CRONOGRAMA DE INGRESOS ESTIMADOS PRESUPUESTO AÑO 2019</t>
  </si>
  <si>
    <t xml:space="preserve">Montos expresados en Bolívares Soberanos. </t>
  </si>
  <si>
    <t>Total de ingresos estimados del presupuesto = 1.529.780.457.117</t>
  </si>
  <si>
    <t>CONCEPTO</t>
  </si>
  <si>
    <t>ENERO</t>
  </si>
  <si>
    <t>FEBRERO</t>
  </si>
  <si>
    <t>MARZO</t>
  </si>
  <si>
    <t>I Trimestre</t>
  </si>
  <si>
    <t>ABRIL</t>
  </si>
  <si>
    <t>MAYO</t>
  </si>
  <si>
    <t>JUNIO</t>
  </si>
  <si>
    <t>II Trimestre</t>
  </si>
  <si>
    <t>I SEMESTRE</t>
  </si>
  <si>
    <t>JULIO</t>
  </si>
  <si>
    <t>AGOSTO</t>
  </si>
  <si>
    <t>SEPTIEMBRE</t>
  </si>
  <si>
    <t>III Trimestre</t>
  </si>
  <si>
    <t>OCTUBRE</t>
  </si>
  <si>
    <t>NOVIEMBRE</t>
  </si>
  <si>
    <t>DICIEMBRE</t>
  </si>
  <si>
    <t>IV Trimestre</t>
  </si>
  <si>
    <t>II SEMESTRE</t>
  </si>
  <si>
    <t>TOTAL</t>
  </si>
  <si>
    <t>PESO DENTRO DE LOS RECURSOS ESTIMADOS</t>
  </si>
  <si>
    <t>INGRESOS CORRIENTES</t>
  </si>
  <si>
    <t xml:space="preserve">INGRESOS CORRIENTES ORDINARIOS </t>
  </si>
  <si>
    <t>INGRESOS INTERNOS</t>
  </si>
  <si>
    <t>IMPUESTOS</t>
  </si>
  <si>
    <t xml:space="preserve">IMPUESTO/ L A RENTA OTRAS ACTIVIDADES       </t>
  </si>
  <si>
    <t>SUCESIONES</t>
  </si>
  <si>
    <t xml:space="preserve">IMPUESTO DE IMPORTACIÓN ORDINARIO </t>
  </si>
  <si>
    <t>IMPUESTO AL VALOR AGREGADO (Neto)</t>
  </si>
  <si>
    <t>RENTA DE LICORES</t>
  </si>
  <si>
    <t>RENTA DE CIGARRILLOS</t>
  </si>
  <si>
    <t>IMPUESTO DE TELECOMUNICACIONES</t>
  </si>
  <si>
    <t>IMPUESTOS A LAS ACTIVIDADES DE JUEGOS DE ENVITE O AZAR</t>
  </si>
  <si>
    <t>IMPUESTO A LAS GRANDES TRANSACCIONES FINANCIERAS</t>
  </si>
  <si>
    <t>TASAS</t>
  </si>
  <si>
    <t xml:space="preserve">SERVICIOS DE ADUANAS </t>
  </si>
  <si>
    <t>TIMBRES FISCALES</t>
  </si>
  <si>
    <t>SERVICIOS DE TELECOMUNICACIONES</t>
  </si>
  <si>
    <t>BANDAS DE GARANTÍAS, CAPSULAS Y SELLOS</t>
  </si>
  <si>
    <t>SERVICIOS SOCIALES Y ADMINISTRATIVOS</t>
  </si>
  <si>
    <t>INGRESOS DE LA PROPIEDAD</t>
  </si>
  <si>
    <t>ALQUILERES</t>
  </si>
  <si>
    <t>OTROS INGRESOS</t>
  </si>
  <si>
    <t>DIVERSOS INGRESOS</t>
  </si>
  <si>
    <t>- MULTAS</t>
  </si>
  <si>
    <t>- INTERESES POR DEMORA</t>
  </si>
  <si>
    <t>- REPAROS  FISCALES</t>
  </si>
  <si>
    <t>OTROS INGRESOS ORDINARIOS</t>
  </si>
  <si>
    <t>INGRESOS EXTRAORDINARIOS CORRIENTES</t>
  </si>
  <si>
    <t>OTROS INGRESOS EXTRAORDINARIOS</t>
  </si>
  <si>
    <t>Otros ingresos extraordinarios petroleros-Regalías Petroleras Públicas-Crudos y Condensados</t>
  </si>
  <si>
    <t>Otros ingresos extraordinarios petroleros-Gasolina y otros derivados</t>
  </si>
  <si>
    <t>FUENTES FINANCIERAS</t>
  </si>
  <si>
    <t>INCREMENTO DE PASIVOS FINANCIEROS</t>
  </si>
  <si>
    <t>PROYECTOS POR ENDEUDAMIENTO DEL AÑO VIGENTE</t>
  </si>
  <si>
    <t>SERVICIO DE LA DEUDA PÚBLICA</t>
  </si>
  <si>
    <t>GESTIÓN FISCAL</t>
  </si>
  <si>
    <t>INGRESOS TOTALES</t>
  </si>
  <si>
    <t>Cifras enero - diciembre estimadas</t>
  </si>
  <si>
    <t>Fuente: Ministerio del Poder Popular de Economía y Finanzas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</si>
</sst>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16.0"/>
      <color rgb="FFFFFFFF"/>
      <name val="Calibri"/>
    </font>
    <font>
      <name val="Arial"/>
    </font>
    <font/>
    <font>
      <b/>
      <sz val="12.0"/>
      <color rgb="FFFFFFFF"/>
      <name val="Calibri"/>
    </font>
    <font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sz val="12.0"/>
      <color rgb="FFFFFFFF"/>
      <name val="Calibri"/>
    </font>
    <font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FFFFFF"/>
        <bgColor rgb="FFFFFFFF"/>
      </patternFill>
    </fill>
    <fill>
      <patternFill patternType="solid">
        <fgColor rgb="FF0C343D"/>
        <bgColor rgb="FF0C343D"/>
      </patternFill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6">
    <border/>
    <border>
      <left style="thin">
        <color rgb="FF134F5C"/>
      </left>
      <right style="thin">
        <color rgb="FF134F5C"/>
      </right>
      <top style="thin">
        <color rgb="FF134F5C"/>
      </top>
      <bottom style="thin">
        <color rgb="FF134F5C"/>
      </bottom>
    </border>
    <border>
      <left style="thin">
        <color rgb="FF134F5C"/>
      </left>
      <right style="thin">
        <color rgb="FF134F5C"/>
      </right>
      <top style="thin">
        <color rgb="FF134F5C"/>
      </top>
    </border>
    <border>
      <left style="thin">
        <color rgb="FF134F5C"/>
      </left>
      <right style="thin">
        <color rgb="FF134F5C"/>
      </right>
      <top style="thin">
        <color rgb="FF38761D"/>
      </top>
      <bottom style="thin">
        <color rgb="FF134F5C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1" fillId="2" fontId="2" numFmtId="0" xfId="0" applyAlignment="1" applyBorder="1" applyFont="1">
      <alignment vertical="center"/>
    </xf>
    <xf borderId="0" fillId="3" fontId="2" numFmtId="0" xfId="0" applyAlignment="1" applyFill="1" applyFont="1">
      <alignment vertical="center"/>
    </xf>
    <xf borderId="0" fillId="0" fontId="3" numFmtId="0" xfId="0" applyAlignment="1" applyFont="1">
      <alignment vertical="center"/>
    </xf>
    <xf borderId="1" fillId="2" fontId="4" numFmtId="0" xfId="0" applyAlignment="1" applyBorder="1" applyFont="1">
      <alignment shrinkToFit="0" vertical="center" wrapText="0"/>
    </xf>
    <xf borderId="2" fillId="2" fontId="4" numFmtId="0" xfId="0" applyAlignment="1" applyBorder="1" applyFont="1">
      <alignment readingOrder="0" shrinkToFit="0" vertical="center" wrapText="0"/>
    </xf>
    <xf borderId="2" fillId="2" fontId="2" numFmtId="0" xfId="0" applyAlignment="1" applyBorder="1" applyFont="1">
      <alignment vertical="center"/>
    </xf>
    <xf borderId="3" fillId="2" fontId="4" numFmtId="3" xfId="0" applyAlignment="1" applyBorder="1" applyFont="1" applyNumberFormat="1">
      <alignment horizontal="center" vertical="center"/>
    </xf>
    <xf borderId="3" fillId="2" fontId="4" numFmtId="3" xfId="0" applyAlignment="1" applyBorder="1" applyFont="1" applyNumberFormat="1">
      <alignment horizontal="center" readingOrder="0" vertical="center"/>
    </xf>
    <xf borderId="3" fillId="2" fontId="4" numFmtId="3" xfId="0" applyAlignment="1" applyBorder="1" applyFont="1" applyNumberFormat="1">
      <alignment horizontal="center" shrinkToFit="0" vertical="center" wrapText="1"/>
    </xf>
    <xf borderId="4" fillId="4" fontId="4" numFmtId="49" xfId="0" applyAlignment="1" applyBorder="1" applyFill="1" applyFont="1" applyNumberFormat="1">
      <alignment vertical="center"/>
    </xf>
    <xf borderId="4" fillId="4" fontId="4" numFmtId="3" xfId="0" applyAlignment="1" applyBorder="1" applyFont="1" applyNumberFormat="1">
      <alignment horizontal="right" vertical="center"/>
    </xf>
    <xf borderId="4" fillId="4" fontId="4" numFmtId="10" xfId="0" applyAlignment="1" applyBorder="1" applyFont="1" applyNumberFormat="1">
      <alignment horizontal="right" vertical="center"/>
    </xf>
    <xf borderId="5" fillId="5" fontId="4" numFmtId="49" xfId="0" applyAlignment="1" applyBorder="1" applyFill="1" applyFont="1" applyNumberFormat="1">
      <alignment vertical="center"/>
    </xf>
    <xf borderId="5" fillId="5" fontId="4" numFmtId="3" xfId="0" applyAlignment="1" applyBorder="1" applyFont="1" applyNumberFormat="1">
      <alignment horizontal="right" vertical="center"/>
    </xf>
    <xf borderId="5" fillId="5" fontId="4" numFmtId="10" xfId="0" applyAlignment="1" applyBorder="1" applyFont="1" applyNumberFormat="1">
      <alignment horizontal="right" vertical="center"/>
    </xf>
    <xf borderId="5" fillId="6" fontId="5" numFmtId="49" xfId="0" applyAlignment="1" applyBorder="1" applyFill="1" applyFont="1" applyNumberFormat="1">
      <alignment vertical="center"/>
    </xf>
    <xf borderId="5" fillId="6" fontId="5" numFmtId="3" xfId="0" applyAlignment="1" applyBorder="1" applyFont="1" applyNumberFormat="1">
      <alignment horizontal="right" vertical="center"/>
    </xf>
    <xf borderId="5" fillId="6" fontId="5" numFmtId="10" xfId="0" applyAlignment="1" applyBorder="1" applyFont="1" applyNumberFormat="1">
      <alignment horizontal="right" vertical="center"/>
    </xf>
    <xf borderId="5" fillId="7" fontId="6" numFmtId="49" xfId="0" applyAlignment="1" applyBorder="1" applyFill="1" applyFont="1" applyNumberFormat="1">
      <alignment vertical="center"/>
    </xf>
    <xf borderId="5" fillId="7" fontId="7" numFmtId="3" xfId="0" applyAlignment="1" applyBorder="1" applyFont="1" applyNumberFormat="1">
      <alignment horizontal="right" vertical="center"/>
    </xf>
    <xf borderId="5" fillId="7" fontId="5" numFmtId="3" xfId="0" applyAlignment="1" applyBorder="1" applyFont="1" applyNumberFormat="1">
      <alignment horizontal="right" vertical="center"/>
    </xf>
    <xf borderId="5" fillId="7" fontId="5" numFmtId="10" xfId="0" applyAlignment="1" applyBorder="1" applyFont="1" applyNumberFormat="1">
      <alignment horizontal="right" vertical="center"/>
    </xf>
    <xf borderId="5" fillId="3" fontId="5" numFmtId="49" xfId="0" applyAlignment="1" applyBorder="1" applyFont="1" applyNumberFormat="1">
      <alignment vertical="center"/>
    </xf>
    <xf borderId="5" fillId="3" fontId="5" numFmtId="3" xfId="0" applyAlignment="1" applyBorder="1" applyFont="1" applyNumberFormat="1">
      <alignment horizontal="right" vertical="center"/>
    </xf>
    <xf borderId="5" fillId="3" fontId="5" numFmtId="10" xfId="0" applyAlignment="1" applyBorder="1" applyFont="1" applyNumberFormat="1">
      <alignment horizontal="right" vertical="center"/>
    </xf>
    <xf borderId="5" fillId="8" fontId="5" numFmtId="49" xfId="0" applyAlignment="1" applyBorder="1" applyFill="1" applyFont="1" applyNumberFormat="1">
      <alignment vertical="center"/>
    </xf>
    <xf borderId="5" fillId="8" fontId="5" numFmtId="3" xfId="0" applyAlignment="1" applyBorder="1" applyFont="1" applyNumberFormat="1">
      <alignment horizontal="right" vertical="center"/>
    </xf>
    <xf borderId="5" fillId="8" fontId="5" numFmtId="10" xfId="0" applyAlignment="1" applyBorder="1" applyFont="1" applyNumberFormat="1">
      <alignment horizontal="right" vertical="center"/>
    </xf>
    <xf borderId="5" fillId="8" fontId="8" numFmtId="3" xfId="0" applyAlignment="1" applyBorder="1" applyFont="1" applyNumberFormat="1">
      <alignment horizontal="right" vertical="center"/>
    </xf>
    <xf borderId="5" fillId="5" fontId="9" numFmtId="10" xfId="0" applyAlignment="1" applyBorder="1" applyFont="1" applyNumberFormat="1">
      <alignment horizontal="right" vertical="center"/>
    </xf>
    <xf borderId="5" fillId="6" fontId="5" numFmtId="0" xfId="0" applyAlignment="1" applyBorder="1" applyFont="1">
      <alignment vertical="center"/>
    </xf>
    <xf borderId="5" fillId="3" fontId="5" numFmtId="49" xfId="0" applyAlignment="1" applyBorder="1" applyFont="1" applyNumberFormat="1">
      <alignment shrinkToFit="0" vertical="center" wrapText="1"/>
    </xf>
    <xf borderId="5" fillId="4" fontId="4" numFmtId="49" xfId="0" applyAlignment="1" applyBorder="1" applyFont="1" applyNumberFormat="1">
      <alignment vertical="center"/>
    </xf>
    <xf borderId="5" fillId="4" fontId="4" numFmtId="3" xfId="0" applyAlignment="1" applyBorder="1" applyFont="1" applyNumberFormat="1">
      <alignment horizontal="right" vertical="center"/>
    </xf>
    <xf borderId="5" fillId="4" fontId="9" numFmtId="10" xfId="0" applyAlignment="1" applyBorder="1" applyFont="1" applyNumberFormat="1">
      <alignment horizontal="right" vertical="center"/>
    </xf>
    <xf borderId="5" fillId="9" fontId="4" numFmtId="0" xfId="0" applyAlignment="1" applyBorder="1" applyFill="1" applyFont="1">
      <alignment readingOrder="0" vertical="center"/>
    </xf>
    <xf borderId="0" fillId="9" fontId="9" numFmtId="3" xfId="0" applyAlignment="1" applyFont="1" applyNumberFormat="1">
      <alignment horizontal="right" vertical="center"/>
    </xf>
    <xf borderId="5" fillId="9" fontId="9" numFmtId="3" xfId="0" applyAlignment="1" applyBorder="1" applyFont="1" applyNumberFormat="1">
      <alignment horizontal="right" vertical="center"/>
    </xf>
    <xf borderId="5" fillId="9" fontId="9" numFmtId="10" xfId="0" applyAlignment="1" applyBorder="1" applyFont="1" applyNumberFormat="1">
      <alignment horizontal="right" vertical="center"/>
    </xf>
    <xf borderId="0" fillId="3" fontId="0" numFmtId="0" xfId="0" applyAlignment="1" applyFont="1">
      <alignment vertical="bottom"/>
    </xf>
    <xf borderId="0" fillId="0" fontId="2" numFmtId="0" xfId="0" applyFont="1"/>
    <xf borderId="0" fillId="0" fontId="10" numFmtId="0" xfId="0" applyAlignment="1" applyFont="1">
      <alignment readingOrder="0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 outlineLevelCol="1"/>
  <cols>
    <col customWidth="1" min="1" max="1" width="62.86"/>
    <col customWidth="1" min="2" max="19" width="27.29" outlineLevel="1"/>
    <col customWidth="1" min="20" max="21" width="27.29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4"/>
    </row>
    <row r="2" ht="20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4"/>
    </row>
    <row r="3" ht="24.0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3"/>
      <c r="W3" s="3"/>
      <c r="X3" s="3"/>
      <c r="Y3" s="3"/>
      <c r="Z3" s="4"/>
    </row>
    <row r="4" ht="36.0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9" t="s">
        <v>19</v>
      </c>
      <c r="R4" s="8" t="s">
        <v>20</v>
      </c>
      <c r="S4" s="8" t="s">
        <v>21</v>
      </c>
      <c r="T4" s="8" t="s">
        <v>22</v>
      </c>
      <c r="U4" s="10" t="s">
        <v>23</v>
      </c>
      <c r="V4" s="3"/>
      <c r="W4" s="3"/>
      <c r="X4" s="3"/>
      <c r="Y4" s="3"/>
      <c r="Z4" s="4"/>
    </row>
    <row r="5" ht="30.0" customHeight="1">
      <c r="A5" s="11" t="s">
        <v>24</v>
      </c>
      <c r="B5" s="12">
        <f t="shared" ref="B5:D5" si="1">B6+B32</f>
        <v>49791732805</v>
      </c>
      <c r="C5" s="12">
        <f t="shared" si="1"/>
        <v>54131663487</v>
      </c>
      <c r="D5" s="12">
        <f t="shared" si="1"/>
        <v>66658313749</v>
      </c>
      <c r="E5" s="12">
        <f t="shared" ref="E5:E41" si="6">SUM(B5:D5)</f>
        <v>170581710041</v>
      </c>
      <c r="F5" s="12">
        <f t="shared" ref="F5:H5" si="2">F6+F32</f>
        <v>72596645000</v>
      </c>
      <c r="G5" s="12">
        <f t="shared" si="2"/>
        <v>78967208369</v>
      </c>
      <c r="H5" s="12">
        <f t="shared" si="2"/>
        <v>85812840724</v>
      </c>
      <c r="I5" s="12">
        <f t="shared" ref="I5:I41" si="8">SUM(F5:H5)</f>
        <v>237376694093</v>
      </c>
      <c r="J5" s="12">
        <f t="shared" ref="J5:J41" si="9">E5+I5</f>
        <v>407958404134</v>
      </c>
      <c r="K5" s="12">
        <f t="shared" ref="K5:M5" si="3">K6+K32</f>
        <v>92308312683</v>
      </c>
      <c r="L5" s="12">
        <f t="shared" si="3"/>
        <v>95477006597</v>
      </c>
      <c r="M5" s="12">
        <f t="shared" si="3"/>
        <v>94701688828</v>
      </c>
      <c r="N5" s="12">
        <f t="shared" ref="N5:N41" si="11">SUM(K5:M5)</f>
        <v>282487008108</v>
      </c>
      <c r="O5" s="12">
        <f t="shared" ref="O5:Q5" si="4">O6+O32</f>
        <v>102773633621</v>
      </c>
      <c r="P5" s="12">
        <f t="shared" si="4"/>
        <v>110505572240</v>
      </c>
      <c r="Q5" s="12">
        <f t="shared" si="4"/>
        <v>125704718513</v>
      </c>
      <c r="R5" s="12">
        <f t="shared" ref="R5:R41" si="13">SUM(O5:Q5)</f>
        <v>338983924374</v>
      </c>
      <c r="S5" s="12">
        <f t="shared" ref="S5:S41" si="14">N5+R5</f>
        <v>621470932482</v>
      </c>
      <c r="T5" s="12">
        <f>T6+T32</f>
        <v>1029429336616</v>
      </c>
      <c r="U5" s="13">
        <f t="shared" ref="U5:U41" si="15">T5/$T$41</f>
        <v>0.6729261914</v>
      </c>
      <c r="V5" s="3"/>
      <c r="W5" s="3"/>
      <c r="X5" s="3"/>
      <c r="Y5" s="3"/>
      <c r="Z5" s="4"/>
    </row>
    <row r="6" ht="30.0" customHeight="1">
      <c r="A6" s="14" t="s">
        <v>25</v>
      </c>
      <c r="B6" s="15">
        <f t="shared" ref="B6:D6" si="5">B7</f>
        <v>16261526467</v>
      </c>
      <c r="C6" s="15">
        <f t="shared" si="5"/>
        <v>18784240959</v>
      </c>
      <c r="D6" s="15">
        <f t="shared" si="5"/>
        <v>21183177006</v>
      </c>
      <c r="E6" s="15">
        <f t="shared" si="6"/>
        <v>56228944432</v>
      </c>
      <c r="F6" s="15">
        <f t="shared" ref="F6:H6" si="7">F7</f>
        <v>18811526620</v>
      </c>
      <c r="G6" s="15">
        <f t="shared" si="7"/>
        <v>20838895318</v>
      </c>
      <c r="H6" s="15">
        <f t="shared" si="7"/>
        <v>25366473265</v>
      </c>
      <c r="I6" s="15">
        <f t="shared" si="8"/>
        <v>65016895203</v>
      </c>
      <c r="J6" s="15">
        <f t="shared" si="9"/>
        <v>121245839635</v>
      </c>
      <c r="K6" s="15">
        <f t="shared" ref="K6:M6" si="10">K7</f>
        <v>27411471971</v>
      </c>
      <c r="L6" s="15">
        <f t="shared" si="10"/>
        <v>28214811433</v>
      </c>
      <c r="M6" s="15">
        <f t="shared" si="10"/>
        <v>29023499137</v>
      </c>
      <c r="N6" s="15">
        <f t="shared" si="11"/>
        <v>84649782541</v>
      </c>
      <c r="O6" s="15">
        <f t="shared" ref="O6:Q6" si="12">O7</f>
        <v>29619101865</v>
      </c>
      <c r="P6" s="15">
        <f t="shared" si="12"/>
        <v>33734161382</v>
      </c>
      <c r="Q6" s="15">
        <f t="shared" si="12"/>
        <v>35693951193</v>
      </c>
      <c r="R6" s="15">
        <f t="shared" si="13"/>
        <v>99047214440</v>
      </c>
      <c r="S6" s="15">
        <f t="shared" si="14"/>
        <v>183696996981</v>
      </c>
      <c r="T6" s="15">
        <f>T7</f>
        <v>304942836616</v>
      </c>
      <c r="U6" s="16">
        <f t="shared" si="15"/>
        <v>0.1993376469</v>
      </c>
      <c r="V6" s="3"/>
      <c r="W6" s="3"/>
      <c r="X6" s="3"/>
      <c r="Y6" s="3"/>
      <c r="Z6" s="4"/>
    </row>
    <row r="7" ht="30.0" customHeight="1">
      <c r="A7" s="17" t="s">
        <v>26</v>
      </c>
      <c r="B7" s="18">
        <f t="shared" ref="B7:D7" si="16">B8+B18+B24+B26</f>
        <v>16261526467</v>
      </c>
      <c r="C7" s="18">
        <f t="shared" si="16"/>
        <v>18784240959</v>
      </c>
      <c r="D7" s="18">
        <f t="shared" si="16"/>
        <v>21183177006</v>
      </c>
      <c r="E7" s="18">
        <f t="shared" si="6"/>
        <v>56228944432</v>
      </c>
      <c r="F7" s="18">
        <f t="shared" ref="F7:H7" si="17">F8+F18+F24+F26</f>
        <v>18811526620</v>
      </c>
      <c r="G7" s="18">
        <f t="shared" si="17"/>
        <v>20838895318</v>
      </c>
      <c r="H7" s="18">
        <f t="shared" si="17"/>
        <v>25366473265</v>
      </c>
      <c r="I7" s="18">
        <f t="shared" si="8"/>
        <v>65016895203</v>
      </c>
      <c r="J7" s="18">
        <f t="shared" si="9"/>
        <v>121245839635</v>
      </c>
      <c r="K7" s="18">
        <f t="shared" ref="K7:M7" si="18">K8+K18+K24+K26</f>
        <v>27411471971</v>
      </c>
      <c r="L7" s="18">
        <f t="shared" si="18"/>
        <v>28214811433</v>
      </c>
      <c r="M7" s="18">
        <f t="shared" si="18"/>
        <v>29023499137</v>
      </c>
      <c r="N7" s="18">
        <f t="shared" si="11"/>
        <v>84649782541</v>
      </c>
      <c r="O7" s="18">
        <f t="shared" ref="O7:Q7" si="19">O8+O18+O24+O26</f>
        <v>29619101865</v>
      </c>
      <c r="P7" s="18">
        <f t="shared" si="19"/>
        <v>33734161382</v>
      </c>
      <c r="Q7" s="18">
        <f t="shared" si="19"/>
        <v>35693951193</v>
      </c>
      <c r="R7" s="18">
        <f t="shared" si="13"/>
        <v>99047214440</v>
      </c>
      <c r="S7" s="18">
        <f t="shared" si="14"/>
        <v>183696996981</v>
      </c>
      <c r="T7" s="18">
        <f>T8+T18+T24+T26</f>
        <v>304942836616</v>
      </c>
      <c r="U7" s="19">
        <f t="shared" si="15"/>
        <v>0.1993376469</v>
      </c>
      <c r="V7" s="3"/>
      <c r="W7" s="3"/>
      <c r="X7" s="3"/>
      <c r="Y7" s="3"/>
      <c r="Z7" s="4"/>
    </row>
    <row r="8" ht="30.0" customHeight="1">
      <c r="A8" s="20" t="s">
        <v>27</v>
      </c>
      <c r="B8" s="21">
        <f t="shared" ref="B8:D8" si="20">SUM(B9:B17)</f>
        <v>16223687885</v>
      </c>
      <c r="C8" s="21">
        <f t="shared" si="20"/>
        <v>18730893886</v>
      </c>
      <c r="D8" s="21">
        <f t="shared" si="20"/>
        <v>21128540388</v>
      </c>
      <c r="E8" s="21">
        <f t="shared" si="6"/>
        <v>56083122159</v>
      </c>
      <c r="F8" s="21">
        <f t="shared" ref="F8:H8" si="21">SUM(F9:F17)</f>
        <v>18787609699</v>
      </c>
      <c r="G8" s="21">
        <f t="shared" si="21"/>
        <v>20802892904</v>
      </c>
      <c r="H8" s="21">
        <f t="shared" si="21"/>
        <v>25335674332</v>
      </c>
      <c r="I8" s="21">
        <f t="shared" si="8"/>
        <v>64926176935</v>
      </c>
      <c r="J8" s="22">
        <f t="shared" si="9"/>
        <v>121009299094</v>
      </c>
      <c r="K8" s="21">
        <f t="shared" ref="K8:M8" si="22">SUM(K9:K17)</f>
        <v>27374600290</v>
      </c>
      <c r="L8" s="21">
        <f t="shared" si="22"/>
        <v>28165178781</v>
      </c>
      <c r="M8" s="21">
        <f t="shared" si="22"/>
        <v>28967526058</v>
      </c>
      <c r="N8" s="21">
        <f t="shared" si="11"/>
        <v>84507305129</v>
      </c>
      <c r="O8" s="21">
        <f t="shared" ref="O8:Q8" si="23">SUM(O9:O17)</f>
        <v>29516109704</v>
      </c>
      <c r="P8" s="21">
        <f t="shared" si="23"/>
        <v>33571573291</v>
      </c>
      <c r="Q8" s="21">
        <f t="shared" si="23"/>
        <v>35648463714</v>
      </c>
      <c r="R8" s="21">
        <f t="shared" si="13"/>
        <v>98736146709</v>
      </c>
      <c r="S8" s="22">
        <f t="shared" si="14"/>
        <v>183243451838</v>
      </c>
      <c r="T8" s="21">
        <f>SUM(T9:T17)</f>
        <v>304252750932</v>
      </c>
      <c r="U8" s="23">
        <f t="shared" si="15"/>
        <v>0.1988865458</v>
      </c>
      <c r="V8" s="3"/>
      <c r="W8" s="3"/>
      <c r="X8" s="3"/>
      <c r="Y8" s="3"/>
      <c r="Z8" s="4"/>
    </row>
    <row r="9" ht="30.0" customHeight="1">
      <c r="A9" s="24" t="s">
        <v>28</v>
      </c>
      <c r="B9" s="25">
        <v>4.28477736E8</v>
      </c>
      <c r="C9" s="25">
        <v>5.37915766E8</v>
      </c>
      <c r="D9" s="25">
        <v>1.74637136E9</v>
      </c>
      <c r="E9" s="25">
        <f t="shared" si="6"/>
        <v>2712764862</v>
      </c>
      <c r="F9" s="25">
        <v>3.59847099E8</v>
      </c>
      <c r="G9" s="25">
        <v>3.28314106E8</v>
      </c>
      <c r="H9" s="25">
        <v>6.0747384E8</v>
      </c>
      <c r="I9" s="25">
        <f t="shared" si="8"/>
        <v>1295635045</v>
      </c>
      <c r="J9" s="25">
        <f t="shared" si="9"/>
        <v>4008399907</v>
      </c>
      <c r="K9" s="25">
        <v>6.57555653E8</v>
      </c>
      <c r="L9" s="25">
        <v>6.64047739E8</v>
      </c>
      <c r="M9" s="25">
        <v>7.79977862E8</v>
      </c>
      <c r="N9" s="25">
        <f t="shared" si="11"/>
        <v>2101581254</v>
      </c>
      <c r="O9" s="25">
        <v>7.94816918E8</v>
      </c>
      <c r="P9" s="25">
        <v>9.6824838E8</v>
      </c>
      <c r="Q9" s="25">
        <v>1.401363316E9</v>
      </c>
      <c r="R9" s="25">
        <f t="shared" si="13"/>
        <v>3164428614</v>
      </c>
      <c r="S9" s="25">
        <f t="shared" si="14"/>
        <v>5266009868</v>
      </c>
      <c r="T9" s="25">
        <v>9.274409775E9</v>
      </c>
      <c r="U9" s="26">
        <f t="shared" si="15"/>
        <v>0.006062575667</v>
      </c>
      <c r="V9" s="3"/>
      <c r="W9" s="3"/>
      <c r="X9" s="3"/>
      <c r="Y9" s="3"/>
      <c r="Z9" s="4"/>
    </row>
    <row r="10" ht="30.0" customHeight="1">
      <c r="A10" s="24" t="s">
        <v>29</v>
      </c>
      <c r="B10" s="25">
        <v>2618538.0</v>
      </c>
      <c r="C10" s="25">
        <v>2618537.0</v>
      </c>
      <c r="D10" s="25">
        <v>2618532.0</v>
      </c>
      <c r="E10" s="25">
        <f t="shared" si="6"/>
        <v>7855607</v>
      </c>
      <c r="F10" s="25">
        <v>2618532.0</v>
      </c>
      <c r="G10" s="25">
        <v>2618532.0</v>
      </c>
      <c r="H10" s="25">
        <v>2618532.0</v>
      </c>
      <c r="I10" s="25">
        <f t="shared" si="8"/>
        <v>7855596</v>
      </c>
      <c r="J10" s="25">
        <f t="shared" si="9"/>
        <v>15711203</v>
      </c>
      <c r="K10" s="25">
        <v>2618532.0</v>
      </c>
      <c r="L10" s="25">
        <v>2618532.0</v>
      </c>
      <c r="M10" s="25">
        <v>2618532.0</v>
      </c>
      <c r="N10" s="25">
        <f t="shared" si="11"/>
        <v>7855596</v>
      </c>
      <c r="O10" s="25">
        <v>2618532.0</v>
      </c>
      <c r="P10" s="25">
        <v>2618532.0</v>
      </c>
      <c r="Q10" s="25">
        <v>2618532.0</v>
      </c>
      <c r="R10" s="25">
        <f t="shared" si="13"/>
        <v>7855596</v>
      </c>
      <c r="S10" s="25">
        <f t="shared" si="14"/>
        <v>15711192</v>
      </c>
      <c r="T10" s="25">
        <v>3.1422395E7</v>
      </c>
      <c r="U10" s="26">
        <f t="shared" si="15"/>
        <v>0.00002054046047</v>
      </c>
      <c r="V10" s="3"/>
      <c r="W10" s="3"/>
      <c r="X10" s="3"/>
      <c r="Y10" s="3"/>
      <c r="Z10" s="4"/>
    </row>
    <row r="11" ht="30.0" customHeight="1">
      <c r="A11" s="24" t="s">
        <v>30</v>
      </c>
      <c r="B11" s="25">
        <v>7.0109729E7</v>
      </c>
      <c r="C11" s="25">
        <v>8.191269E7</v>
      </c>
      <c r="D11" s="25">
        <v>1.04112601E8</v>
      </c>
      <c r="E11" s="25">
        <f t="shared" si="6"/>
        <v>256135020</v>
      </c>
      <c r="F11" s="25">
        <v>7.219869E7</v>
      </c>
      <c r="G11" s="25">
        <v>1.20866638E8</v>
      </c>
      <c r="H11" s="25">
        <v>2.30916154E8</v>
      </c>
      <c r="I11" s="25">
        <f t="shared" si="8"/>
        <v>423981482</v>
      </c>
      <c r="J11" s="25">
        <f t="shared" si="9"/>
        <v>680116502</v>
      </c>
      <c r="K11" s="25">
        <v>2.6846247E8</v>
      </c>
      <c r="L11" s="25">
        <v>3.29184256E8</v>
      </c>
      <c r="M11" s="25">
        <v>3.05981427E8</v>
      </c>
      <c r="N11" s="25">
        <f t="shared" si="11"/>
        <v>903628153</v>
      </c>
      <c r="O11" s="25">
        <v>3.28315736E8</v>
      </c>
      <c r="P11" s="25">
        <v>3.76760268E8</v>
      </c>
      <c r="Q11" s="25">
        <v>4.07969084E8</v>
      </c>
      <c r="R11" s="25">
        <f t="shared" si="13"/>
        <v>1113045088</v>
      </c>
      <c r="S11" s="25">
        <f t="shared" si="14"/>
        <v>2016673241</v>
      </c>
      <c r="T11" s="25">
        <v>2.696789743E9</v>
      </c>
      <c r="U11" s="26">
        <f t="shared" si="15"/>
        <v>0.001762860632</v>
      </c>
      <c r="V11" s="3"/>
      <c r="W11" s="3"/>
      <c r="X11" s="3"/>
      <c r="Y11" s="3"/>
      <c r="Z11" s="4"/>
    </row>
    <row r="12" ht="30.0" customHeight="1">
      <c r="A12" s="24" t="s">
        <v>31</v>
      </c>
      <c r="B12" s="25">
        <v>1.0963420656E10</v>
      </c>
      <c r="C12" s="25">
        <v>1.2600869312E10</v>
      </c>
      <c r="D12" s="25">
        <v>1.2697269083E10</v>
      </c>
      <c r="E12" s="25">
        <f t="shared" si="6"/>
        <v>36261559051</v>
      </c>
      <c r="F12" s="25">
        <v>1.2640701126E10</v>
      </c>
      <c r="G12" s="25">
        <v>1.3126725616E10</v>
      </c>
      <c r="H12" s="25">
        <v>1.6517411386E10</v>
      </c>
      <c r="I12" s="25">
        <f t="shared" si="8"/>
        <v>42284838128</v>
      </c>
      <c r="J12" s="25">
        <f t="shared" si="9"/>
        <v>78546397179</v>
      </c>
      <c r="K12" s="25">
        <v>1.8170278962E10</v>
      </c>
      <c r="L12" s="25">
        <v>1.7105926627E10</v>
      </c>
      <c r="M12" s="25">
        <v>1.7990893442E10</v>
      </c>
      <c r="N12" s="25">
        <f t="shared" si="11"/>
        <v>53267099031</v>
      </c>
      <c r="O12" s="25">
        <v>1.6963252233E10</v>
      </c>
      <c r="P12" s="25">
        <v>1.8881700412E10</v>
      </c>
      <c r="Q12" s="25">
        <v>1.9227789011E10</v>
      </c>
      <c r="R12" s="25">
        <f t="shared" si="13"/>
        <v>55072741656</v>
      </c>
      <c r="S12" s="25">
        <f t="shared" si="14"/>
        <v>108339840687</v>
      </c>
      <c r="T12" s="25">
        <v>1.86886237866E11</v>
      </c>
      <c r="U12" s="26">
        <f t="shared" si="15"/>
        <v>0.1221653977</v>
      </c>
      <c r="V12" s="3"/>
      <c r="W12" s="3"/>
      <c r="X12" s="3"/>
      <c r="Y12" s="3"/>
      <c r="Z12" s="4"/>
    </row>
    <row r="13" ht="30.0" customHeight="1">
      <c r="A13" s="24" t="s">
        <v>32</v>
      </c>
      <c r="B13" s="25">
        <v>5.61691869E8</v>
      </c>
      <c r="C13" s="25">
        <v>5.49662971E8</v>
      </c>
      <c r="D13" s="25">
        <v>7.21337122E8</v>
      </c>
      <c r="E13" s="25">
        <f t="shared" si="6"/>
        <v>1832691962</v>
      </c>
      <c r="F13" s="25">
        <v>7.12972544E8</v>
      </c>
      <c r="G13" s="25">
        <v>8.3556751E8</v>
      </c>
      <c r="H13" s="25">
        <v>9.93427805E8</v>
      </c>
      <c r="I13" s="25">
        <f t="shared" si="8"/>
        <v>2541967859</v>
      </c>
      <c r="J13" s="25">
        <f t="shared" si="9"/>
        <v>4374659821</v>
      </c>
      <c r="K13" s="25">
        <v>1.123735134E9</v>
      </c>
      <c r="L13" s="25">
        <v>1.465810648E9</v>
      </c>
      <c r="M13" s="25">
        <v>1.605616018E9</v>
      </c>
      <c r="N13" s="25">
        <f t="shared" si="11"/>
        <v>4195161800</v>
      </c>
      <c r="O13" s="25">
        <v>1.813218518E9</v>
      </c>
      <c r="P13" s="25">
        <v>2.293759492E9</v>
      </c>
      <c r="Q13" s="25">
        <v>2.597646801E9</v>
      </c>
      <c r="R13" s="25">
        <f t="shared" si="13"/>
        <v>6704624811</v>
      </c>
      <c r="S13" s="25">
        <f t="shared" si="14"/>
        <v>10899786611</v>
      </c>
      <c r="T13" s="25">
        <v>1.5274446432E10</v>
      </c>
      <c r="U13" s="26">
        <f t="shared" si="15"/>
        <v>0.009984731051</v>
      </c>
      <c r="V13" s="3"/>
      <c r="W13" s="3"/>
      <c r="X13" s="3"/>
      <c r="Y13" s="3"/>
      <c r="Z13" s="4"/>
    </row>
    <row r="14" ht="30.0" customHeight="1">
      <c r="A14" s="24" t="s">
        <v>33</v>
      </c>
      <c r="B14" s="25">
        <v>9.20598506E8</v>
      </c>
      <c r="C14" s="25">
        <v>9.96787601E8</v>
      </c>
      <c r="D14" s="25">
        <v>1.021705706E9</v>
      </c>
      <c r="E14" s="25">
        <f t="shared" si="6"/>
        <v>2939091813</v>
      </c>
      <c r="F14" s="25">
        <v>1.347107094E9</v>
      </c>
      <c r="G14" s="25">
        <v>1.736394984E9</v>
      </c>
      <c r="H14" s="25">
        <v>2.071926174E9</v>
      </c>
      <c r="I14" s="25">
        <f t="shared" si="8"/>
        <v>5155428252</v>
      </c>
      <c r="J14" s="25">
        <f t="shared" si="9"/>
        <v>8094520065</v>
      </c>
      <c r="K14" s="25">
        <v>1.632902041E9</v>
      </c>
      <c r="L14" s="25">
        <v>2.789696219E9</v>
      </c>
      <c r="M14" s="25">
        <v>2.901232178E9</v>
      </c>
      <c r="N14" s="25">
        <f t="shared" si="11"/>
        <v>7323830438</v>
      </c>
      <c r="O14" s="25">
        <v>2.68677281E9</v>
      </c>
      <c r="P14" s="25">
        <v>3.150137895E9</v>
      </c>
      <c r="Q14" s="25">
        <v>4.015447519E9</v>
      </c>
      <c r="R14" s="25">
        <f t="shared" si="13"/>
        <v>9852358224</v>
      </c>
      <c r="S14" s="25">
        <f t="shared" si="14"/>
        <v>17176188662</v>
      </c>
      <c r="T14" s="25">
        <v>2.5270708727E10</v>
      </c>
      <c r="U14" s="26">
        <f t="shared" si="15"/>
        <v>0.01651917346</v>
      </c>
      <c r="V14" s="3"/>
      <c r="W14" s="3"/>
      <c r="X14" s="3"/>
      <c r="Y14" s="3"/>
      <c r="Z14" s="4"/>
    </row>
    <row r="15" ht="30.0" customHeight="1">
      <c r="A15" s="24" t="s">
        <v>34</v>
      </c>
      <c r="B15" s="25">
        <v>1.1571429E7</v>
      </c>
      <c r="C15" s="25">
        <v>0.0</v>
      </c>
      <c r="D15" s="25">
        <v>0.0</v>
      </c>
      <c r="E15" s="25">
        <f t="shared" si="6"/>
        <v>11571429</v>
      </c>
      <c r="F15" s="25">
        <v>3.215386E7</v>
      </c>
      <c r="G15" s="25">
        <v>0.0</v>
      </c>
      <c r="H15" s="25">
        <v>0.0</v>
      </c>
      <c r="I15" s="25">
        <f t="shared" si="8"/>
        <v>32153860</v>
      </c>
      <c r="J15" s="25">
        <f t="shared" si="9"/>
        <v>43725289</v>
      </c>
      <c r="K15" s="25">
        <v>9.3472073E7</v>
      </c>
      <c r="L15" s="25">
        <v>0.0</v>
      </c>
      <c r="M15" s="25">
        <v>0.0</v>
      </c>
      <c r="N15" s="25">
        <f t="shared" si="11"/>
        <v>93472073</v>
      </c>
      <c r="O15" s="25">
        <v>2.71725646E8</v>
      </c>
      <c r="P15" s="25">
        <v>0.0</v>
      </c>
      <c r="Q15" s="25">
        <v>0.0</v>
      </c>
      <c r="R15" s="25">
        <f t="shared" si="13"/>
        <v>271725646</v>
      </c>
      <c r="S15" s="25">
        <f t="shared" si="14"/>
        <v>365197719</v>
      </c>
      <c r="T15" s="25">
        <v>4.08923008E8</v>
      </c>
      <c r="U15" s="26">
        <f t="shared" si="15"/>
        <v>0.0002673082965</v>
      </c>
      <c r="V15" s="3"/>
      <c r="W15" s="3"/>
      <c r="X15" s="3"/>
      <c r="Y15" s="3"/>
      <c r="Z15" s="4"/>
    </row>
    <row r="16" ht="30.0" customHeight="1">
      <c r="A16" s="24" t="s">
        <v>35</v>
      </c>
      <c r="B16" s="25">
        <v>215193.0</v>
      </c>
      <c r="C16" s="25">
        <v>215190.0</v>
      </c>
      <c r="D16" s="25">
        <v>215190.0</v>
      </c>
      <c r="E16" s="25">
        <f t="shared" si="6"/>
        <v>645573</v>
      </c>
      <c r="F16" s="25">
        <v>429784.0</v>
      </c>
      <c r="G16" s="25">
        <v>429784.0</v>
      </c>
      <c r="H16" s="25">
        <v>429784.0</v>
      </c>
      <c r="I16" s="25">
        <f t="shared" si="8"/>
        <v>1289352</v>
      </c>
      <c r="J16" s="25">
        <f t="shared" si="9"/>
        <v>1934925</v>
      </c>
      <c r="K16" s="25">
        <v>429784.0</v>
      </c>
      <c r="L16" s="25">
        <v>429784.0</v>
      </c>
      <c r="M16" s="25">
        <v>429784.0</v>
      </c>
      <c r="N16" s="25">
        <f t="shared" si="11"/>
        <v>1289352</v>
      </c>
      <c r="O16" s="25">
        <v>429784.0</v>
      </c>
      <c r="P16" s="25">
        <v>429784.0</v>
      </c>
      <c r="Q16" s="25">
        <v>429784.0</v>
      </c>
      <c r="R16" s="25">
        <f t="shared" si="13"/>
        <v>1289352</v>
      </c>
      <c r="S16" s="25">
        <f t="shared" si="14"/>
        <v>2578704</v>
      </c>
      <c r="T16" s="25">
        <v>4513629.0</v>
      </c>
      <c r="U16" s="26">
        <f t="shared" si="15"/>
        <v>0.000002950507688</v>
      </c>
      <c r="V16" s="3"/>
      <c r="W16" s="3"/>
      <c r="X16" s="3"/>
      <c r="Y16" s="3"/>
      <c r="Z16" s="4"/>
    </row>
    <row r="17" ht="30.0" customHeight="1">
      <c r="A17" s="24" t="s">
        <v>36</v>
      </c>
      <c r="B17" s="25">
        <v>3.264984229E9</v>
      </c>
      <c r="C17" s="25">
        <v>3.960911819E9</v>
      </c>
      <c r="D17" s="25">
        <v>4.834910794E9</v>
      </c>
      <c r="E17" s="25">
        <f t="shared" si="6"/>
        <v>12060806842</v>
      </c>
      <c r="F17" s="25">
        <v>3.61958097E9</v>
      </c>
      <c r="G17" s="25">
        <v>4.651975734E9</v>
      </c>
      <c r="H17" s="25">
        <v>4.911470657E9</v>
      </c>
      <c r="I17" s="25">
        <f t="shared" si="8"/>
        <v>13183027361</v>
      </c>
      <c r="J17" s="25">
        <f t="shared" si="9"/>
        <v>25243834203</v>
      </c>
      <c r="K17" s="25">
        <v>5.425145641E9</v>
      </c>
      <c r="L17" s="25">
        <v>5.807464976E9</v>
      </c>
      <c r="M17" s="25">
        <v>5.380776815E9</v>
      </c>
      <c r="N17" s="25">
        <f t="shared" si="11"/>
        <v>16613387432</v>
      </c>
      <c r="O17" s="25">
        <v>6.654959527E9</v>
      </c>
      <c r="P17" s="25">
        <v>7.897918528E9</v>
      </c>
      <c r="Q17" s="25">
        <v>7.995199667E9</v>
      </c>
      <c r="R17" s="25">
        <f t="shared" si="13"/>
        <v>22548077722</v>
      </c>
      <c r="S17" s="25">
        <f t="shared" si="14"/>
        <v>39161465154</v>
      </c>
      <c r="T17" s="25">
        <v>6.4405299357E10</v>
      </c>
      <c r="U17" s="26">
        <f t="shared" si="15"/>
        <v>0.04210100806</v>
      </c>
      <c r="V17" s="3"/>
      <c r="W17" s="3"/>
      <c r="X17" s="3"/>
      <c r="Y17" s="3"/>
      <c r="Z17" s="4"/>
    </row>
    <row r="18" ht="30.0" customHeight="1">
      <c r="A18" s="20" t="s">
        <v>37</v>
      </c>
      <c r="B18" s="21">
        <f t="shared" ref="B18:D18" si="24">SUM(B19:B23)</f>
        <v>36423052</v>
      </c>
      <c r="C18" s="21">
        <f t="shared" si="24"/>
        <v>51733365</v>
      </c>
      <c r="D18" s="21">
        <f t="shared" si="24"/>
        <v>51628226</v>
      </c>
      <c r="E18" s="21">
        <f t="shared" si="6"/>
        <v>139784643</v>
      </c>
      <c r="F18" s="21">
        <f t="shared" ref="F18:H18" si="25">SUM(F19:F23)</f>
        <v>20067241</v>
      </c>
      <c r="G18" s="21">
        <f t="shared" si="25"/>
        <v>33220997</v>
      </c>
      <c r="H18" s="21">
        <f t="shared" si="25"/>
        <v>28122278</v>
      </c>
      <c r="I18" s="21">
        <f t="shared" si="8"/>
        <v>81410516</v>
      </c>
      <c r="J18" s="22">
        <f t="shared" si="9"/>
        <v>221195159</v>
      </c>
      <c r="K18" s="21">
        <f t="shared" ref="K18:M18" si="26">SUM(K19:K23)</f>
        <v>32964596</v>
      </c>
      <c r="L18" s="21">
        <f t="shared" si="26"/>
        <v>46079975</v>
      </c>
      <c r="M18" s="21">
        <f t="shared" si="26"/>
        <v>53186590</v>
      </c>
      <c r="N18" s="21">
        <f t="shared" si="11"/>
        <v>132231161</v>
      </c>
      <c r="O18" s="21">
        <f t="shared" ref="O18:Q18" si="27">SUM(O19:O23)</f>
        <v>100725308</v>
      </c>
      <c r="P18" s="21">
        <f t="shared" si="27"/>
        <v>159261906</v>
      </c>
      <c r="Q18" s="21">
        <f t="shared" si="27"/>
        <v>40745935</v>
      </c>
      <c r="R18" s="21">
        <f t="shared" si="13"/>
        <v>300733149</v>
      </c>
      <c r="S18" s="22">
        <f t="shared" si="14"/>
        <v>432964310</v>
      </c>
      <c r="T18" s="21">
        <f>SUM(T19:T23)</f>
        <v>654159469</v>
      </c>
      <c r="U18" s="23">
        <f t="shared" si="15"/>
        <v>0.0004276165681</v>
      </c>
      <c r="V18" s="3"/>
      <c r="W18" s="3"/>
      <c r="X18" s="3"/>
      <c r="Y18" s="3"/>
      <c r="Z18" s="4"/>
    </row>
    <row r="19" ht="30.0" customHeight="1">
      <c r="A19" s="24" t="s">
        <v>38</v>
      </c>
      <c r="B19" s="25">
        <v>3389587.0</v>
      </c>
      <c r="C19" s="25">
        <v>4982099.0</v>
      </c>
      <c r="D19" s="25">
        <v>5186643.0</v>
      </c>
      <c r="E19" s="25">
        <f t="shared" si="6"/>
        <v>13558329</v>
      </c>
      <c r="F19" s="25">
        <v>3491852.0</v>
      </c>
      <c r="G19" s="25">
        <v>5727222.0</v>
      </c>
      <c r="H19" s="25">
        <v>1.225801E7</v>
      </c>
      <c r="I19" s="25">
        <f t="shared" si="8"/>
        <v>21477084</v>
      </c>
      <c r="J19" s="25">
        <f t="shared" si="9"/>
        <v>35035413</v>
      </c>
      <c r="K19" s="25">
        <v>1.3178456E7</v>
      </c>
      <c r="L19" s="25">
        <v>1.4566431E7</v>
      </c>
      <c r="M19" s="25">
        <v>1.4084293E7</v>
      </c>
      <c r="N19" s="25">
        <f t="shared" si="11"/>
        <v>41829180</v>
      </c>
      <c r="O19" s="25">
        <v>2.1842342E7</v>
      </c>
      <c r="P19" s="25">
        <v>2.3259538E7</v>
      </c>
      <c r="Q19" s="25">
        <v>2.4136153E7</v>
      </c>
      <c r="R19" s="25">
        <f t="shared" si="13"/>
        <v>69238033</v>
      </c>
      <c r="S19" s="25">
        <f t="shared" si="14"/>
        <v>111067213</v>
      </c>
      <c r="T19" s="25">
        <v>1.46102626E8</v>
      </c>
      <c r="U19" s="26">
        <f t="shared" si="15"/>
        <v>0.00009550561672</v>
      </c>
      <c r="V19" s="3"/>
      <c r="W19" s="3"/>
      <c r="X19" s="3"/>
      <c r="Y19" s="3"/>
      <c r="Z19" s="4"/>
    </row>
    <row r="20" ht="30.0" customHeight="1">
      <c r="A20" s="24" t="s">
        <v>39</v>
      </c>
      <c r="B20" s="25">
        <v>22494.0</v>
      </c>
      <c r="C20" s="25">
        <v>26728.0</v>
      </c>
      <c r="D20" s="25">
        <v>30428.0</v>
      </c>
      <c r="E20" s="25">
        <f t="shared" si="6"/>
        <v>79650</v>
      </c>
      <c r="F20" s="25">
        <v>26394.0</v>
      </c>
      <c r="G20" s="25">
        <v>32843.0</v>
      </c>
      <c r="H20" s="25">
        <v>16268.0</v>
      </c>
      <c r="I20" s="25">
        <f t="shared" si="8"/>
        <v>75505</v>
      </c>
      <c r="J20" s="25">
        <f t="shared" si="9"/>
        <v>155155</v>
      </c>
      <c r="K20" s="25">
        <v>18603.0</v>
      </c>
      <c r="L20" s="25">
        <v>39391.0</v>
      </c>
      <c r="M20" s="25">
        <v>19159.0</v>
      </c>
      <c r="N20" s="25">
        <f t="shared" si="11"/>
        <v>77153</v>
      </c>
      <c r="O20" s="25">
        <v>25015.0</v>
      </c>
      <c r="P20" s="25">
        <v>23117.0</v>
      </c>
      <c r="Q20" s="25">
        <v>22884.0</v>
      </c>
      <c r="R20" s="25">
        <f t="shared" si="13"/>
        <v>71016</v>
      </c>
      <c r="S20" s="25">
        <f t="shared" si="14"/>
        <v>148169</v>
      </c>
      <c r="T20" s="25">
        <v>303324.0</v>
      </c>
      <c r="U20" s="26">
        <f t="shared" si="15"/>
        <v>0.0000001982794319</v>
      </c>
      <c r="V20" s="3"/>
      <c r="W20" s="3"/>
      <c r="X20" s="3"/>
      <c r="Y20" s="3"/>
      <c r="Z20" s="4"/>
    </row>
    <row r="21" ht="30.0" customHeight="1">
      <c r="A21" s="24" t="s">
        <v>40</v>
      </c>
      <c r="B21" s="25">
        <v>0.0</v>
      </c>
      <c r="C21" s="25">
        <v>1500000.0</v>
      </c>
      <c r="D21" s="25">
        <v>0.0</v>
      </c>
      <c r="E21" s="25">
        <f t="shared" si="6"/>
        <v>1500000</v>
      </c>
      <c r="F21" s="25">
        <v>0.0</v>
      </c>
      <c r="G21" s="25">
        <v>0.0</v>
      </c>
      <c r="H21" s="25">
        <v>0.0</v>
      </c>
      <c r="I21" s="25">
        <f t="shared" si="8"/>
        <v>0</v>
      </c>
      <c r="J21" s="25">
        <f t="shared" si="9"/>
        <v>1500000</v>
      </c>
      <c r="K21" s="25">
        <v>0.0</v>
      </c>
      <c r="L21" s="25">
        <v>0.0</v>
      </c>
      <c r="M21" s="25">
        <v>0.0</v>
      </c>
      <c r="N21" s="25">
        <f t="shared" si="11"/>
        <v>0</v>
      </c>
      <c r="O21" s="25">
        <v>0.0</v>
      </c>
      <c r="P21" s="25">
        <v>0.0</v>
      </c>
      <c r="Q21" s="25">
        <v>0.0</v>
      </c>
      <c r="R21" s="25">
        <f t="shared" si="13"/>
        <v>0</v>
      </c>
      <c r="S21" s="25">
        <f t="shared" si="14"/>
        <v>0</v>
      </c>
      <c r="T21" s="25">
        <v>1500000.0</v>
      </c>
      <c r="U21" s="26">
        <f t="shared" si="15"/>
        <v>0.0000009805328556</v>
      </c>
      <c r="V21" s="3"/>
      <c r="W21" s="3"/>
      <c r="X21" s="3"/>
      <c r="Y21" s="3"/>
      <c r="Z21" s="4"/>
    </row>
    <row r="22" ht="30.0" customHeight="1">
      <c r="A22" s="24" t="s">
        <v>41</v>
      </c>
      <c r="B22" s="25">
        <v>3.300692E7</v>
      </c>
      <c r="C22" s="25">
        <v>4.5217024E7</v>
      </c>
      <c r="D22" s="25">
        <v>4.6402214E7</v>
      </c>
      <c r="E22" s="25">
        <f t="shared" si="6"/>
        <v>124626158</v>
      </c>
      <c r="F22" s="25">
        <v>1.654423E7</v>
      </c>
      <c r="G22" s="25">
        <v>2.7453558E7</v>
      </c>
      <c r="H22" s="25">
        <v>1.5839983E7</v>
      </c>
      <c r="I22" s="25">
        <f t="shared" si="8"/>
        <v>59837771</v>
      </c>
      <c r="J22" s="25">
        <f t="shared" si="9"/>
        <v>184463929</v>
      </c>
      <c r="K22" s="25">
        <v>1.9759455E7</v>
      </c>
      <c r="L22" s="25">
        <v>3.1469244E7</v>
      </c>
      <c r="M22" s="25">
        <v>3.907473E7</v>
      </c>
      <c r="N22" s="25">
        <f t="shared" si="11"/>
        <v>90303429</v>
      </c>
      <c r="O22" s="25">
        <v>7.8846142E7</v>
      </c>
      <c r="P22" s="25">
        <v>1.35969233E8</v>
      </c>
      <c r="Q22" s="25">
        <v>1.6578604E7</v>
      </c>
      <c r="R22" s="25">
        <f t="shared" si="13"/>
        <v>231393979</v>
      </c>
      <c r="S22" s="25">
        <f t="shared" si="14"/>
        <v>321697408</v>
      </c>
      <c r="T22" s="25">
        <v>5.06161337E8</v>
      </c>
      <c r="U22" s="26">
        <f t="shared" si="15"/>
        <v>0.0003308718808</v>
      </c>
      <c r="V22" s="3"/>
      <c r="W22" s="3"/>
      <c r="X22" s="3"/>
      <c r="Y22" s="3"/>
      <c r="Z22" s="4"/>
    </row>
    <row r="23" ht="30.0" customHeight="1">
      <c r="A23" s="24" t="s">
        <v>42</v>
      </c>
      <c r="B23" s="25">
        <v>4051.0</v>
      </c>
      <c r="C23" s="25">
        <v>7514.0</v>
      </c>
      <c r="D23" s="25">
        <v>8941.0</v>
      </c>
      <c r="E23" s="25">
        <f t="shared" si="6"/>
        <v>20506</v>
      </c>
      <c r="F23" s="25">
        <v>4765.0</v>
      </c>
      <c r="G23" s="25">
        <v>7374.0</v>
      </c>
      <c r="H23" s="25">
        <v>8017.0</v>
      </c>
      <c r="I23" s="25">
        <f t="shared" si="8"/>
        <v>20156</v>
      </c>
      <c r="J23" s="25">
        <f t="shared" si="9"/>
        <v>40662</v>
      </c>
      <c r="K23" s="25">
        <v>8082.0</v>
      </c>
      <c r="L23" s="25">
        <v>4909.0</v>
      </c>
      <c r="M23" s="25">
        <v>8408.0</v>
      </c>
      <c r="N23" s="25">
        <f t="shared" si="11"/>
        <v>21399</v>
      </c>
      <c r="O23" s="25">
        <v>11809.0</v>
      </c>
      <c r="P23" s="25">
        <v>10018.0</v>
      </c>
      <c r="Q23" s="25">
        <v>8294.0</v>
      </c>
      <c r="R23" s="25">
        <f t="shared" si="13"/>
        <v>30121</v>
      </c>
      <c r="S23" s="25">
        <f t="shared" si="14"/>
        <v>51520</v>
      </c>
      <c r="T23" s="25">
        <v>92182.0</v>
      </c>
      <c r="U23" s="26">
        <f t="shared" si="15"/>
        <v>0.00000006025831979</v>
      </c>
      <c r="V23" s="3"/>
      <c r="W23" s="3"/>
      <c r="X23" s="3"/>
      <c r="Y23" s="3"/>
      <c r="Z23" s="4"/>
    </row>
    <row r="24" ht="30.0" customHeight="1">
      <c r="A24" s="20" t="s">
        <v>43</v>
      </c>
      <c r="B24" s="21">
        <f t="shared" ref="B24:D24" si="28">SUM(B25)</f>
        <v>1247</v>
      </c>
      <c r="C24" s="21">
        <f t="shared" si="28"/>
        <v>1134</v>
      </c>
      <c r="D24" s="21">
        <f t="shared" si="28"/>
        <v>1531</v>
      </c>
      <c r="E24" s="21">
        <f t="shared" si="6"/>
        <v>3912</v>
      </c>
      <c r="F24" s="21">
        <f t="shared" ref="F24:H24" si="29">SUM(F25)</f>
        <v>1027</v>
      </c>
      <c r="G24" s="21">
        <f t="shared" si="29"/>
        <v>1602</v>
      </c>
      <c r="H24" s="21">
        <f t="shared" si="29"/>
        <v>4089</v>
      </c>
      <c r="I24" s="21">
        <f t="shared" si="8"/>
        <v>6718</v>
      </c>
      <c r="J24" s="22">
        <f t="shared" si="9"/>
        <v>10630</v>
      </c>
      <c r="K24" s="21">
        <f t="shared" ref="K24:M24" si="30">SUM(K25)</f>
        <v>1369</v>
      </c>
      <c r="L24" s="21">
        <f t="shared" si="30"/>
        <v>2239</v>
      </c>
      <c r="M24" s="21">
        <f t="shared" si="30"/>
        <v>1713</v>
      </c>
      <c r="N24" s="21">
        <f t="shared" si="11"/>
        <v>5321</v>
      </c>
      <c r="O24" s="21">
        <f t="shared" ref="O24:Q24" si="31">SUM(O25)</f>
        <v>1923</v>
      </c>
      <c r="P24" s="21">
        <f t="shared" si="31"/>
        <v>1282</v>
      </c>
      <c r="Q24" s="21">
        <f t="shared" si="31"/>
        <v>1118</v>
      </c>
      <c r="R24" s="21">
        <f t="shared" si="13"/>
        <v>4323</v>
      </c>
      <c r="S24" s="22">
        <f t="shared" si="14"/>
        <v>9644</v>
      </c>
      <c r="T24" s="21">
        <f>SUM(T25)</f>
        <v>20274</v>
      </c>
      <c r="U24" s="23">
        <f t="shared" si="15"/>
        <v>0.00000001325288208</v>
      </c>
      <c r="V24" s="3"/>
      <c r="W24" s="3"/>
      <c r="X24" s="3"/>
      <c r="Y24" s="3"/>
      <c r="Z24" s="4"/>
    </row>
    <row r="25" ht="30.0" customHeight="1">
      <c r="A25" s="24" t="s">
        <v>44</v>
      </c>
      <c r="B25" s="25">
        <v>1247.0</v>
      </c>
      <c r="C25" s="25">
        <v>1134.0</v>
      </c>
      <c r="D25" s="25">
        <v>1531.0</v>
      </c>
      <c r="E25" s="25">
        <f t="shared" si="6"/>
        <v>3912</v>
      </c>
      <c r="F25" s="25">
        <v>1027.0</v>
      </c>
      <c r="G25" s="25">
        <v>1602.0</v>
      </c>
      <c r="H25" s="25">
        <v>4089.0</v>
      </c>
      <c r="I25" s="25">
        <f t="shared" si="8"/>
        <v>6718</v>
      </c>
      <c r="J25" s="25">
        <f t="shared" si="9"/>
        <v>10630</v>
      </c>
      <c r="K25" s="25">
        <v>1369.0</v>
      </c>
      <c r="L25" s="25">
        <v>2239.0</v>
      </c>
      <c r="M25" s="25">
        <v>1713.0</v>
      </c>
      <c r="N25" s="25">
        <f t="shared" si="11"/>
        <v>5321</v>
      </c>
      <c r="O25" s="25">
        <v>1923.0</v>
      </c>
      <c r="P25" s="25">
        <v>1282.0</v>
      </c>
      <c r="Q25" s="25">
        <v>1118.0</v>
      </c>
      <c r="R25" s="25">
        <f t="shared" si="13"/>
        <v>4323</v>
      </c>
      <c r="S25" s="25">
        <f t="shared" si="14"/>
        <v>9644</v>
      </c>
      <c r="T25" s="25">
        <v>20274.0</v>
      </c>
      <c r="U25" s="26">
        <f t="shared" si="15"/>
        <v>0.00000001325288208</v>
      </c>
      <c r="V25" s="3"/>
      <c r="W25" s="3"/>
      <c r="X25" s="3"/>
      <c r="Y25" s="3"/>
      <c r="Z25" s="4"/>
    </row>
    <row r="26" ht="30.0" customHeight="1">
      <c r="A26" s="20" t="s">
        <v>45</v>
      </c>
      <c r="B26" s="21">
        <f t="shared" ref="B26:D26" si="32">B27+B31</f>
        <v>1414283</v>
      </c>
      <c r="C26" s="21">
        <f t="shared" si="32"/>
        <v>1612574</v>
      </c>
      <c r="D26" s="21">
        <f t="shared" si="32"/>
        <v>3006861</v>
      </c>
      <c r="E26" s="21">
        <f t="shared" si="6"/>
        <v>6033718</v>
      </c>
      <c r="F26" s="21">
        <f t="shared" ref="F26:H26" si="33">F27+F31</f>
        <v>3848653</v>
      </c>
      <c r="G26" s="21">
        <f t="shared" si="33"/>
        <v>2779815</v>
      </c>
      <c r="H26" s="21">
        <f t="shared" si="33"/>
        <v>2672566</v>
      </c>
      <c r="I26" s="21">
        <f t="shared" si="8"/>
        <v>9301034</v>
      </c>
      <c r="J26" s="22">
        <f t="shared" si="9"/>
        <v>15334752</v>
      </c>
      <c r="K26" s="21">
        <f t="shared" ref="K26:M26" si="34">K27+K31</f>
        <v>3905716</v>
      </c>
      <c r="L26" s="21">
        <f t="shared" si="34"/>
        <v>3550438</v>
      </c>
      <c r="M26" s="21">
        <f t="shared" si="34"/>
        <v>2784776</v>
      </c>
      <c r="N26" s="21">
        <f t="shared" si="11"/>
        <v>10240930</v>
      </c>
      <c r="O26" s="21">
        <f t="shared" ref="O26:Q26" si="35">O27+O31</f>
        <v>2264930</v>
      </c>
      <c r="P26" s="21">
        <f t="shared" si="35"/>
        <v>3324903</v>
      </c>
      <c r="Q26" s="21">
        <f t="shared" si="35"/>
        <v>4740426</v>
      </c>
      <c r="R26" s="21">
        <f t="shared" si="13"/>
        <v>10330259</v>
      </c>
      <c r="S26" s="22">
        <f t="shared" si="14"/>
        <v>20571189</v>
      </c>
      <c r="T26" s="21">
        <f>T27+T31</f>
        <v>35905941</v>
      </c>
      <c r="U26" s="23">
        <f t="shared" si="15"/>
        <v>0.00002347130324</v>
      </c>
      <c r="V26" s="3"/>
      <c r="W26" s="3"/>
      <c r="X26" s="3"/>
      <c r="Y26" s="3"/>
      <c r="Z26" s="4"/>
    </row>
    <row r="27" ht="30.0" customHeight="1">
      <c r="A27" s="27" t="s">
        <v>46</v>
      </c>
      <c r="B27" s="28">
        <f t="shared" ref="B27:D27" si="36">SUM(B28:B30)</f>
        <v>1345249</v>
      </c>
      <c r="C27" s="28">
        <f t="shared" si="36"/>
        <v>1266826</v>
      </c>
      <c r="D27" s="28">
        <f t="shared" si="36"/>
        <v>2886010</v>
      </c>
      <c r="E27" s="28">
        <f t="shared" si="6"/>
        <v>5498085</v>
      </c>
      <c r="F27" s="28">
        <f t="shared" ref="F27:H27" si="37">SUM(F28:F30)</f>
        <v>3702305</v>
      </c>
      <c r="G27" s="28">
        <f t="shared" si="37"/>
        <v>2438453</v>
      </c>
      <c r="H27" s="28">
        <f t="shared" si="37"/>
        <v>2529404</v>
      </c>
      <c r="I27" s="28">
        <f t="shared" si="8"/>
        <v>8670162</v>
      </c>
      <c r="J27" s="28">
        <f t="shared" si="9"/>
        <v>14168247</v>
      </c>
      <c r="K27" s="28">
        <f t="shared" ref="K27:M27" si="38">SUM(K28:K30)</f>
        <v>3376061</v>
      </c>
      <c r="L27" s="28">
        <f t="shared" si="38"/>
        <v>2837185</v>
      </c>
      <c r="M27" s="28">
        <f t="shared" si="38"/>
        <v>2330303</v>
      </c>
      <c r="N27" s="28">
        <f t="shared" si="11"/>
        <v>8543549</v>
      </c>
      <c r="O27" s="28">
        <f t="shared" ref="O27:Q27" si="39">SUM(O28:O30)</f>
        <v>1927175</v>
      </c>
      <c r="P27" s="28">
        <f t="shared" si="39"/>
        <v>3217946</v>
      </c>
      <c r="Q27" s="28">
        <f t="shared" si="39"/>
        <v>4603449</v>
      </c>
      <c r="R27" s="28">
        <f t="shared" si="13"/>
        <v>9748570</v>
      </c>
      <c r="S27" s="28">
        <f t="shared" si="14"/>
        <v>18292119</v>
      </c>
      <c r="T27" s="28">
        <f>SUM(T28:T30)</f>
        <v>32460366</v>
      </c>
      <c r="U27" s="29">
        <f t="shared" si="15"/>
        <v>0.00002121897024</v>
      </c>
      <c r="V27" s="3"/>
      <c r="W27" s="3"/>
      <c r="X27" s="3"/>
      <c r="Y27" s="3"/>
      <c r="Z27" s="4"/>
    </row>
    <row r="28" ht="30.0" customHeight="1">
      <c r="A28" s="24" t="s">
        <v>47</v>
      </c>
      <c r="B28" s="25">
        <v>767233.0</v>
      </c>
      <c r="C28" s="25">
        <v>905280.0</v>
      </c>
      <c r="D28" s="25">
        <v>1146617.0</v>
      </c>
      <c r="E28" s="25">
        <f t="shared" si="6"/>
        <v>2819130</v>
      </c>
      <c r="F28" s="25">
        <v>2398789.0</v>
      </c>
      <c r="G28" s="25">
        <v>1399142.0</v>
      </c>
      <c r="H28" s="25">
        <v>1203984.0</v>
      </c>
      <c r="I28" s="25">
        <f t="shared" si="8"/>
        <v>5001915</v>
      </c>
      <c r="J28" s="25">
        <f t="shared" si="9"/>
        <v>7821045</v>
      </c>
      <c r="K28" s="25">
        <v>1777971.0</v>
      </c>
      <c r="L28" s="25">
        <v>2175651.0</v>
      </c>
      <c r="M28" s="25">
        <v>1440525.0</v>
      </c>
      <c r="N28" s="25">
        <f t="shared" si="11"/>
        <v>5394147</v>
      </c>
      <c r="O28" s="25">
        <v>1175848.0</v>
      </c>
      <c r="P28" s="25">
        <v>1373817.0</v>
      </c>
      <c r="Q28" s="25">
        <v>2716064.0</v>
      </c>
      <c r="R28" s="25">
        <f t="shared" si="13"/>
        <v>5265729</v>
      </c>
      <c r="S28" s="25">
        <f t="shared" si="14"/>
        <v>10659876</v>
      </c>
      <c r="T28" s="25">
        <v>1.8480921E7</v>
      </c>
      <c r="U28" s="26">
        <f t="shared" si="15"/>
        <v>0.00001208076683</v>
      </c>
      <c r="V28" s="3"/>
      <c r="W28" s="3"/>
      <c r="X28" s="3"/>
      <c r="Y28" s="3"/>
      <c r="Z28" s="4"/>
    </row>
    <row r="29" ht="30.0" customHeight="1">
      <c r="A29" s="24" t="s">
        <v>48</v>
      </c>
      <c r="B29" s="25">
        <v>566849.0</v>
      </c>
      <c r="C29" s="25">
        <v>360151.0</v>
      </c>
      <c r="D29" s="25">
        <v>1738159.0</v>
      </c>
      <c r="E29" s="25">
        <f t="shared" si="6"/>
        <v>2665159</v>
      </c>
      <c r="F29" s="25">
        <v>1300268.0</v>
      </c>
      <c r="G29" s="25">
        <v>1038709.0</v>
      </c>
      <c r="H29" s="25">
        <v>1318809.0</v>
      </c>
      <c r="I29" s="25">
        <f t="shared" si="8"/>
        <v>3657786</v>
      </c>
      <c r="J29" s="25">
        <f t="shared" si="9"/>
        <v>6322945</v>
      </c>
      <c r="K29" s="25">
        <v>1549612.0</v>
      </c>
      <c r="L29" s="25">
        <v>661333.0</v>
      </c>
      <c r="M29" s="25">
        <v>889535.0</v>
      </c>
      <c r="N29" s="25">
        <f t="shared" si="11"/>
        <v>3100480</v>
      </c>
      <c r="O29" s="25">
        <v>751002.0</v>
      </c>
      <c r="P29" s="25">
        <v>1715000.0</v>
      </c>
      <c r="Q29" s="25">
        <v>1854936.0</v>
      </c>
      <c r="R29" s="25">
        <f t="shared" si="13"/>
        <v>4320938</v>
      </c>
      <c r="S29" s="25">
        <f t="shared" si="14"/>
        <v>7421418</v>
      </c>
      <c r="T29" s="25">
        <v>1.3744363E7</v>
      </c>
      <c r="U29" s="26">
        <f t="shared" si="15"/>
        <v>0.000008984533</v>
      </c>
      <c r="V29" s="3"/>
      <c r="W29" s="3"/>
      <c r="X29" s="3"/>
      <c r="Y29" s="3"/>
      <c r="Z29" s="4"/>
    </row>
    <row r="30" ht="30.0" customHeight="1">
      <c r="A30" s="24" t="s">
        <v>49</v>
      </c>
      <c r="B30" s="25">
        <v>11167.0</v>
      </c>
      <c r="C30" s="25">
        <v>1395.0</v>
      </c>
      <c r="D30" s="25">
        <v>1234.0</v>
      </c>
      <c r="E30" s="25">
        <f t="shared" si="6"/>
        <v>13796</v>
      </c>
      <c r="F30" s="25">
        <v>3248.0</v>
      </c>
      <c r="G30" s="25">
        <v>602.0</v>
      </c>
      <c r="H30" s="25">
        <v>6611.0</v>
      </c>
      <c r="I30" s="25">
        <f t="shared" si="8"/>
        <v>10461</v>
      </c>
      <c r="J30" s="25">
        <f t="shared" si="9"/>
        <v>24257</v>
      </c>
      <c r="K30" s="25">
        <v>48478.0</v>
      </c>
      <c r="L30" s="25">
        <v>201.0</v>
      </c>
      <c r="M30" s="25">
        <v>243.0</v>
      </c>
      <c r="N30" s="25">
        <f t="shared" si="11"/>
        <v>48922</v>
      </c>
      <c r="O30" s="25">
        <v>325.0</v>
      </c>
      <c r="P30" s="25">
        <v>129129.0</v>
      </c>
      <c r="Q30" s="25">
        <v>32449.0</v>
      </c>
      <c r="R30" s="25">
        <f t="shared" si="13"/>
        <v>161903</v>
      </c>
      <c r="S30" s="25">
        <f t="shared" si="14"/>
        <v>210825</v>
      </c>
      <c r="T30" s="25">
        <v>235082.0</v>
      </c>
      <c r="U30" s="26">
        <f t="shared" si="15"/>
        <v>0.0000001536704165</v>
      </c>
      <c r="V30" s="3"/>
      <c r="W30" s="3"/>
      <c r="X30" s="3"/>
      <c r="Y30" s="3"/>
      <c r="Z30" s="4"/>
    </row>
    <row r="31" ht="30.0" customHeight="1">
      <c r="A31" s="27" t="s">
        <v>50</v>
      </c>
      <c r="B31" s="30">
        <v>69034.0</v>
      </c>
      <c r="C31" s="30">
        <v>345748.0</v>
      </c>
      <c r="D31" s="30">
        <v>120851.0</v>
      </c>
      <c r="E31" s="30">
        <f t="shared" si="6"/>
        <v>535633</v>
      </c>
      <c r="F31" s="30">
        <v>146348.0</v>
      </c>
      <c r="G31" s="30">
        <v>341362.0</v>
      </c>
      <c r="H31" s="30">
        <v>143162.0</v>
      </c>
      <c r="I31" s="30">
        <f t="shared" si="8"/>
        <v>630872</v>
      </c>
      <c r="J31" s="28">
        <f t="shared" si="9"/>
        <v>1166505</v>
      </c>
      <c r="K31" s="30">
        <v>529655.0</v>
      </c>
      <c r="L31" s="30">
        <v>713253.0</v>
      </c>
      <c r="M31" s="30">
        <v>454473.0</v>
      </c>
      <c r="N31" s="30">
        <f t="shared" si="11"/>
        <v>1697381</v>
      </c>
      <c r="O31" s="30">
        <v>337755.0</v>
      </c>
      <c r="P31" s="30">
        <v>106957.0</v>
      </c>
      <c r="Q31" s="30">
        <v>136977.0</v>
      </c>
      <c r="R31" s="30">
        <f t="shared" si="13"/>
        <v>581689</v>
      </c>
      <c r="S31" s="28">
        <f t="shared" si="14"/>
        <v>2279070</v>
      </c>
      <c r="T31" s="30">
        <v>3445575.0</v>
      </c>
      <c r="U31" s="29">
        <f t="shared" si="15"/>
        <v>0.000002252332996</v>
      </c>
      <c r="V31" s="3"/>
      <c r="W31" s="3"/>
      <c r="X31" s="3"/>
      <c r="Y31" s="3"/>
      <c r="Z31" s="4"/>
    </row>
    <row r="32" ht="30.0" customHeight="1">
      <c r="A32" s="14" t="s">
        <v>51</v>
      </c>
      <c r="B32" s="15">
        <f t="shared" ref="B32:D32" si="40">B33</f>
        <v>33530206338</v>
      </c>
      <c r="C32" s="15">
        <f t="shared" si="40"/>
        <v>35347422528</v>
      </c>
      <c r="D32" s="15">
        <f t="shared" si="40"/>
        <v>45475136743</v>
      </c>
      <c r="E32" s="15">
        <f t="shared" si="6"/>
        <v>114352765609</v>
      </c>
      <c r="F32" s="15">
        <f t="shared" ref="F32:H32" si="41">F33</f>
        <v>53785118380</v>
      </c>
      <c r="G32" s="15">
        <f t="shared" si="41"/>
        <v>58128313051</v>
      </c>
      <c r="H32" s="15">
        <f t="shared" si="41"/>
        <v>60446367459</v>
      </c>
      <c r="I32" s="15">
        <f t="shared" si="8"/>
        <v>172359798890</v>
      </c>
      <c r="J32" s="15">
        <f t="shared" si="9"/>
        <v>286712564499</v>
      </c>
      <c r="K32" s="15">
        <f t="shared" ref="K32:M32" si="42">K33</f>
        <v>64896840712</v>
      </c>
      <c r="L32" s="15">
        <f t="shared" si="42"/>
        <v>67262195164</v>
      </c>
      <c r="M32" s="15">
        <f t="shared" si="42"/>
        <v>65678189691</v>
      </c>
      <c r="N32" s="15">
        <f t="shared" si="11"/>
        <v>197837225567</v>
      </c>
      <c r="O32" s="15">
        <f t="shared" ref="O32:Q32" si="43">O33</f>
        <v>73154531756</v>
      </c>
      <c r="P32" s="15">
        <f t="shared" si="43"/>
        <v>76771410858</v>
      </c>
      <c r="Q32" s="15">
        <f t="shared" si="43"/>
        <v>90010767320</v>
      </c>
      <c r="R32" s="15">
        <f t="shared" si="13"/>
        <v>239936709934</v>
      </c>
      <c r="S32" s="15">
        <f t="shared" si="14"/>
        <v>437773935501</v>
      </c>
      <c r="T32" s="15">
        <f>T33</f>
        <v>724486500000</v>
      </c>
      <c r="U32" s="31">
        <f t="shared" si="15"/>
        <v>0.4735885444</v>
      </c>
      <c r="V32" s="3"/>
      <c r="W32" s="3"/>
      <c r="X32" s="3"/>
      <c r="Y32" s="3"/>
      <c r="Z32" s="4"/>
    </row>
    <row r="33" ht="30.0" customHeight="1">
      <c r="A33" s="32" t="s">
        <v>52</v>
      </c>
      <c r="B33" s="18">
        <f t="shared" ref="B33:D33" si="44">SUM(B34:B35)</f>
        <v>33530206338</v>
      </c>
      <c r="C33" s="18">
        <f t="shared" si="44"/>
        <v>35347422528</v>
      </c>
      <c r="D33" s="18">
        <f t="shared" si="44"/>
        <v>45475136743</v>
      </c>
      <c r="E33" s="18">
        <f t="shared" si="6"/>
        <v>114352765609</v>
      </c>
      <c r="F33" s="18">
        <f t="shared" ref="F33:H33" si="45">SUM(F34:F35)</f>
        <v>53785118380</v>
      </c>
      <c r="G33" s="18">
        <f t="shared" si="45"/>
        <v>58128313051</v>
      </c>
      <c r="H33" s="18">
        <f t="shared" si="45"/>
        <v>60446367459</v>
      </c>
      <c r="I33" s="18">
        <f t="shared" si="8"/>
        <v>172359798890</v>
      </c>
      <c r="J33" s="18">
        <f t="shared" si="9"/>
        <v>286712564499</v>
      </c>
      <c r="K33" s="18">
        <f t="shared" ref="K33:M33" si="46">SUM(K34:K35)</f>
        <v>64896840712</v>
      </c>
      <c r="L33" s="18">
        <f t="shared" si="46"/>
        <v>67262195164</v>
      </c>
      <c r="M33" s="18">
        <f t="shared" si="46"/>
        <v>65678189691</v>
      </c>
      <c r="N33" s="18">
        <f t="shared" si="11"/>
        <v>197837225567</v>
      </c>
      <c r="O33" s="18">
        <f t="shared" ref="O33:Q33" si="47">SUM(O34:O35)</f>
        <v>73154531756</v>
      </c>
      <c r="P33" s="18">
        <f t="shared" si="47"/>
        <v>76771410858</v>
      </c>
      <c r="Q33" s="18">
        <f t="shared" si="47"/>
        <v>90010767320</v>
      </c>
      <c r="R33" s="18">
        <f t="shared" si="13"/>
        <v>239936709934</v>
      </c>
      <c r="S33" s="18">
        <f t="shared" si="14"/>
        <v>437773935501</v>
      </c>
      <c r="T33" s="18">
        <f>SUM(T34:T35)</f>
        <v>724486500000</v>
      </c>
      <c r="U33" s="19">
        <f t="shared" si="15"/>
        <v>0.4735885444</v>
      </c>
      <c r="V33" s="3"/>
      <c r="W33" s="3"/>
      <c r="X33" s="3"/>
      <c r="Y33" s="3"/>
      <c r="Z33" s="4"/>
    </row>
    <row r="34" ht="30.0" customHeight="1">
      <c r="A34" s="33" t="s">
        <v>53</v>
      </c>
      <c r="B34" s="25">
        <v>2.4842298096E10</v>
      </c>
      <c r="C34" s="25">
        <v>2.6970235591E10</v>
      </c>
      <c r="D34" s="25">
        <v>3.5431857683E10</v>
      </c>
      <c r="E34" s="25">
        <f t="shared" si="6"/>
        <v>87244391370</v>
      </c>
      <c r="F34" s="25">
        <v>4.3219991438E10</v>
      </c>
      <c r="G34" s="25">
        <v>4.7685056011E10</v>
      </c>
      <c r="H34" s="25">
        <v>4.9978607297E10</v>
      </c>
      <c r="I34" s="25">
        <f t="shared" si="8"/>
        <v>140883654746</v>
      </c>
      <c r="J34" s="25">
        <f t="shared" si="9"/>
        <v>228128046116</v>
      </c>
      <c r="K34" s="25">
        <v>5.3946943368E10</v>
      </c>
      <c r="L34" s="25">
        <v>5.6791085369E10</v>
      </c>
      <c r="M34" s="25">
        <v>5.7413208959E10</v>
      </c>
      <c r="N34" s="25">
        <f t="shared" si="11"/>
        <v>168151237696</v>
      </c>
      <c r="O34" s="25">
        <v>6.4430310552E10</v>
      </c>
      <c r="P34" s="25">
        <v>6.7246853217E10</v>
      </c>
      <c r="Q34" s="25">
        <v>7.9255552419E10</v>
      </c>
      <c r="R34" s="25">
        <f t="shared" si="13"/>
        <v>210932716188</v>
      </c>
      <c r="S34" s="25">
        <f t="shared" si="14"/>
        <v>379083953884</v>
      </c>
      <c r="T34" s="25">
        <v>6.07212E11</v>
      </c>
      <c r="U34" s="26">
        <f t="shared" si="15"/>
        <v>0.3969275442</v>
      </c>
      <c r="V34" s="3"/>
      <c r="W34" s="3"/>
      <c r="X34" s="3"/>
      <c r="Y34" s="3"/>
      <c r="Z34" s="4"/>
    </row>
    <row r="35" ht="30.0" customHeight="1">
      <c r="A35" s="24" t="s">
        <v>54</v>
      </c>
      <c r="B35" s="25">
        <v>8.687908242E9</v>
      </c>
      <c r="C35" s="25">
        <v>8.377186937E9</v>
      </c>
      <c r="D35" s="25">
        <v>1.004327906E10</v>
      </c>
      <c r="E35" s="25">
        <f t="shared" si="6"/>
        <v>27108374239</v>
      </c>
      <c r="F35" s="25">
        <v>1.0565126942E10</v>
      </c>
      <c r="G35" s="25">
        <v>1.044325704E10</v>
      </c>
      <c r="H35" s="25">
        <v>1.0467760162E10</v>
      </c>
      <c r="I35" s="25">
        <f t="shared" si="8"/>
        <v>31476144144</v>
      </c>
      <c r="J35" s="25">
        <f t="shared" si="9"/>
        <v>58584518383</v>
      </c>
      <c r="K35" s="25">
        <v>1.0949897344E10</v>
      </c>
      <c r="L35" s="25">
        <v>1.0471109795E10</v>
      </c>
      <c r="M35" s="25">
        <v>8.264980732E9</v>
      </c>
      <c r="N35" s="25">
        <f t="shared" si="11"/>
        <v>29685987871</v>
      </c>
      <c r="O35" s="25">
        <v>8.724221204E9</v>
      </c>
      <c r="P35" s="25">
        <v>9.524557641E9</v>
      </c>
      <c r="Q35" s="25">
        <v>1.0755214901E10</v>
      </c>
      <c r="R35" s="25">
        <f t="shared" si="13"/>
        <v>29003993746</v>
      </c>
      <c r="S35" s="25">
        <f t="shared" si="14"/>
        <v>58689981617</v>
      </c>
      <c r="T35" s="25">
        <v>1.172745E11</v>
      </c>
      <c r="U35" s="26">
        <f t="shared" si="15"/>
        <v>0.07666100025</v>
      </c>
      <c r="V35" s="3"/>
      <c r="W35" s="3"/>
      <c r="X35" s="3"/>
      <c r="Y35" s="3"/>
      <c r="Z35" s="4"/>
    </row>
    <row r="36" ht="30.0" customHeight="1">
      <c r="A36" s="34" t="s">
        <v>55</v>
      </c>
      <c r="B36" s="35">
        <f t="shared" ref="B36:D36" si="48">B37</f>
        <v>14562098525</v>
      </c>
      <c r="C36" s="35">
        <f t="shared" si="48"/>
        <v>27960849183</v>
      </c>
      <c r="D36" s="35">
        <f t="shared" si="48"/>
        <v>50101445914</v>
      </c>
      <c r="E36" s="35">
        <f t="shared" si="6"/>
        <v>92624393622</v>
      </c>
      <c r="F36" s="35">
        <f t="shared" ref="F36:H36" si="49">F37</f>
        <v>43931976436</v>
      </c>
      <c r="G36" s="35">
        <f t="shared" si="49"/>
        <v>50101445914</v>
      </c>
      <c r="H36" s="35">
        <f t="shared" si="49"/>
        <v>43931976436</v>
      </c>
      <c r="I36" s="35">
        <f t="shared" si="8"/>
        <v>137965398786</v>
      </c>
      <c r="J36" s="35">
        <f t="shared" si="9"/>
        <v>230589792408</v>
      </c>
      <c r="K36" s="35">
        <f t="shared" ref="K36:M36" si="50">K37</f>
        <v>43931976436</v>
      </c>
      <c r="L36" s="35">
        <f t="shared" si="50"/>
        <v>50101445914</v>
      </c>
      <c r="M36" s="35">
        <f t="shared" si="50"/>
        <v>43931976436</v>
      </c>
      <c r="N36" s="35">
        <f t="shared" si="11"/>
        <v>137965398786</v>
      </c>
      <c r="O36" s="35">
        <f t="shared" ref="O36:Q36" si="51">O37</f>
        <v>43931976436</v>
      </c>
      <c r="P36" s="35">
        <f t="shared" si="51"/>
        <v>50101445914</v>
      </c>
      <c r="Q36" s="35">
        <f t="shared" si="51"/>
        <v>37762506957</v>
      </c>
      <c r="R36" s="35">
        <f t="shared" si="13"/>
        <v>131795929307</v>
      </c>
      <c r="S36" s="35">
        <f t="shared" si="14"/>
        <v>269761328093</v>
      </c>
      <c r="T36" s="35">
        <f>T37</f>
        <v>500351120501</v>
      </c>
      <c r="U36" s="36">
        <f t="shared" si="15"/>
        <v>0.3270738086</v>
      </c>
      <c r="V36" s="3"/>
      <c r="W36" s="3"/>
      <c r="X36" s="3"/>
      <c r="Y36" s="3"/>
      <c r="Z36" s="4"/>
    </row>
    <row r="37" ht="30.0" customHeight="1">
      <c r="A37" s="14" t="s">
        <v>56</v>
      </c>
      <c r="B37" s="15">
        <f t="shared" ref="B37:D37" si="52">SUM(B38:B40)</f>
        <v>14562098525</v>
      </c>
      <c r="C37" s="15">
        <f t="shared" si="52"/>
        <v>27960849183</v>
      </c>
      <c r="D37" s="15">
        <f t="shared" si="52"/>
        <v>50101445914</v>
      </c>
      <c r="E37" s="15">
        <f t="shared" si="6"/>
        <v>92624393622</v>
      </c>
      <c r="F37" s="15">
        <f t="shared" ref="F37:H37" si="53">SUM(F38:F40)</f>
        <v>43931976436</v>
      </c>
      <c r="G37" s="15">
        <f t="shared" si="53"/>
        <v>50101445914</v>
      </c>
      <c r="H37" s="15">
        <f t="shared" si="53"/>
        <v>43931976436</v>
      </c>
      <c r="I37" s="15">
        <f t="shared" si="8"/>
        <v>137965398786</v>
      </c>
      <c r="J37" s="15">
        <f t="shared" si="9"/>
        <v>230589792408</v>
      </c>
      <c r="K37" s="15">
        <f t="shared" ref="K37:M37" si="54">SUM(K38:K40)</f>
        <v>43931976436</v>
      </c>
      <c r="L37" s="15">
        <f t="shared" si="54"/>
        <v>50101445914</v>
      </c>
      <c r="M37" s="15">
        <f t="shared" si="54"/>
        <v>43931976436</v>
      </c>
      <c r="N37" s="15">
        <f t="shared" si="11"/>
        <v>137965398786</v>
      </c>
      <c r="O37" s="15">
        <f t="shared" ref="O37:Q37" si="55">SUM(O38:O40)</f>
        <v>43931976436</v>
      </c>
      <c r="P37" s="15">
        <f t="shared" si="55"/>
        <v>50101445914</v>
      </c>
      <c r="Q37" s="15">
        <f t="shared" si="55"/>
        <v>37762506957</v>
      </c>
      <c r="R37" s="15">
        <f t="shared" si="13"/>
        <v>131795929307</v>
      </c>
      <c r="S37" s="15">
        <f t="shared" si="14"/>
        <v>269761328093</v>
      </c>
      <c r="T37" s="15">
        <f>SUM(T38:T40)</f>
        <v>500351120501</v>
      </c>
      <c r="U37" s="31">
        <f t="shared" si="15"/>
        <v>0.3270738086</v>
      </c>
      <c r="V37" s="3"/>
      <c r="W37" s="3"/>
      <c r="X37" s="3"/>
      <c r="Y37" s="3"/>
      <c r="Z37" s="4"/>
    </row>
    <row r="38" ht="30.0" customHeight="1">
      <c r="A38" s="24" t="s">
        <v>57</v>
      </c>
      <c r="B38" s="25">
        <v>1.4562098525E10</v>
      </c>
      <c r="C38" s="25">
        <v>1.4562098525E10</v>
      </c>
      <c r="D38" s="25">
        <v>1.4562098525E10</v>
      </c>
      <c r="E38" s="25">
        <f t="shared" si="6"/>
        <v>43686295575</v>
      </c>
      <c r="F38" s="25">
        <v>1.4562098525E10</v>
      </c>
      <c r="G38" s="25">
        <v>1.4562098525E10</v>
      </c>
      <c r="H38" s="25">
        <v>1.4562098525E10</v>
      </c>
      <c r="I38" s="25">
        <f t="shared" si="8"/>
        <v>43686295575</v>
      </c>
      <c r="J38" s="25">
        <f t="shared" si="9"/>
        <v>87372591150</v>
      </c>
      <c r="K38" s="25">
        <v>1.4562098525E10</v>
      </c>
      <c r="L38" s="25">
        <v>1.4562098525E10</v>
      </c>
      <c r="M38" s="25">
        <v>1.4562098525E10</v>
      </c>
      <c r="N38" s="25">
        <f t="shared" si="11"/>
        <v>43686295575</v>
      </c>
      <c r="O38" s="25">
        <v>1.4562098525E10</v>
      </c>
      <c r="P38" s="25">
        <v>1.4562098525E10</v>
      </c>
      <c r="Q38" s="25">
        <v>1.4562098525E10</v>
      </c>
      <c r="R38" s="25">
        <f t="shared" si="13"/>
        <v>43686295575</v>
      </c>
      <c r="S38" s="25">
        <f t="shared" si="14"/>
        <v>87372591150</v>
      </c>
      <c r="T38" s="25">
        <v>1.747451823E11</v>
      </c>
      <c r="U38" s="26">
        <f t="shared" si="15"/>
        <v>0.1142289284</v>
      </c>
      <c r="V38" s="3"/>
      <c r="W38" s="3"/>
      <c r="X38" s="3"/>
      <c r="Y38" s="3"/>
      <c r="Z38" s="4"/>
    </row>
    <row r="39" ht="30.0" customHeight="1">
      <c r="A39" s="24" t="s">
        <v>58</v>
      </c>
      <c r="B39" s="25">
        <v>0.0</v>
      </c>
      <c r="C39" s="25">
        <v>1.3398750658E10</v>
      </c>
      <c r="D39" s="25">
        <v>3.0847347389E10</v>
      </c>
      <c r="E39" s="25">
        <f t="shared" si="6"/>
        <v>44246098047</v>
      </c>
      <c r="F39" s="25">
        <v>2.4677877911E10</v>
      </c>
      <c r="G39" s="25">
        <v>3.0847347389E10</v>
      </c>
      <c r="H39" s="25">
        <v>2.4677877911E10</v>
      </c>
      <c r="I39" s="25">
        <f t="shared" si="8"/>
        <v>80203103211</v>
      </c>
      <c r="J39" s="25">
        <f t="shared" si="9"/>
        <v>124449201258</v>
      </c>
      <c r="K39" s="25">
        <v>2.4677877911E10</v>
      </c>
      <c r="L39" s="25">
        <v>3.0847347389E10</v>
      </c>
      <c r="M39" s="25">
        <v>2.4677877911E10</v>
      </c>
      <c r="N39" s="25">
        <f t="shared" si="11"/>
        <v>80203103211</v>
      </c>
      <c r="O39" s="25">
        <v>2.4677877911E10</v>
      </c>
      <c r="P39" s="25">
        <v>3.0847347389E10</v>
      </c>
      <c r="Q39" s="25">
        <v>1.8508408432E10</v>
      </c>
      <c r="R39" s="25">
        <f t="shared" si="13"/>
        <v>74033633732</v>
      </c>
      <c r="S39" s="25">
        <f t="shared" si="14"/>
        <v>154236736943</v>
      </c>
      <c r="T39" s="25">
        <v>2.78685938201E11</v>
      </c>
      <c r="U39" s="26">
        <f t="shared" si="15"/>
        <v>0.1821738125</v>
      </c>
      <c r="V39" s="3"/>
      <c r="W39" s="3"/>
      <c r="X39" s="3"/>
      <c r="Y39" s="3"/>
      <c r="Z39" s="4"/>
    </row>
    <row r="40" ht="30.0" customHeight="1">
      <c r="A40" s="24" t="s">
        <v>59</v>
      </c>
      <c r="B40" s="25">
        <v>0.0</v>
      </c>
      <c r="C40" s="25">
        <v>0.0</v>
      </c>
      <c r="D40" s="25">
        <v>4.692E9</v>
      </c>
      <c r="E40" s="25">
        <f t="shared" si="6"/>
        <v>4692000000</v>
      </c>
      <c r="F40" s="25">
        <v>4.692E9</v>
      </c>
      <c r="G40" s="25">
        <v>4.692E9</v>
      </c>
      <c r="H40" s="25">
        <v>4.692E9</v>
      </c>
      <c r="I40" s="25">
        <f t="shared" si="8"/>
        <v>14076000000</v>
      </c>
      <c r="J40" s="25">
        <f t="shared" si="9"/>
        <v>18768000000</v>
      </c>
      <c r="K40" s="25">
        <v>4.692E9</v>
      </c>
      <c r="L40" s="25">
        <v>4.692E9</v>
      </c>
      <c r="M40" s="25">
        <v>4.692E9</v>
      </c>
      <c r="N40" s="25">
        <f t="shared" si="11"/>
        <v>14076000000</v>
      </c>
      <c r="O40" s="25">
        <v>4.692E9</v>
      </c>
      <c r="P40" s="25">
        <v>4.692E9</v>
      </c>
      <c r="Q40" s="25">
        <v>4.692E9</v>
      </c>
      <c r="R40" s="25">
        <f t="shared" si="13"/>
        <v>14076000000</v>
      </c>
      <c r="S40" s="25">
        <f t="shared" si="14"/>
        <v>28152000000</v>
      </c>
      <c r="T40" s="25">
        <v>4.692E10</v>
      </c>
      <c r="U40" s="26">
        <f t="shared" si="15"/>
        <v>0.03067106772</v>
      </c>
      <c r="V40" s="3"/>
      <c r="W40" s="3"/>
      <c r="X40" s="3"/>
      <c r="Y40" s="3"/>
      <c r="Z40" s="4"/>
    </row>
    <row r="41" ht="30.0" customHeight="1">
      <c r="A41" s="37" t="s">
        <v>60</v>
      </c>
      <c r="B41" s="38">
        <f t="shared" ref="B41:D41" si="56">B36+B5</f>
        <v>64353831330</v>
      </c>
      <c r="C41" s="38">
        <f t="shared" si="56"/>
        <v>82092512670</v>
      </c>
      <c r="D41" s="38">
        <f t="shared" si="56"/>
        <v>116759759663</v>
      </c>
      <c r="E41" s="38">
        <f t="shared" si="6"/>
        <v>263206103663</v>
      </c>
      <c r="F41" s="38">
        <f t="shared" ref="F41:H41" si="57">F36+F5</f>
        <v>116528621436</v>
      </c>
      <c r="G41" s="38">
        <f t="shared" si="57"/>
        <v>129068654283</v>
      </c>
      <c r="H41" s="38">
        <f t="shared" si="57"/>
        <v>129744817160</v>
      </c>
      <c r="I41" s="39">
        <f t="shared" si="8"/>
        <v>375342092879</v>
      </c>
      <c r="J41" s="39">
        <f t="shared" si="9"/>
        <v>638548196542</v>
      </c>
      <c r="K41" s="38">
        <f t="shared" ref="K41:M41" si="58">K36+K5</f>
        <v>136240289119</v>
      </c>
      <c r="L41" s="38">
        <f t="shared" si="58"/>
        <v>145578452511</v>
      </c>
      <c r="M41" s="38">
        <f t="shared" si="58"/>
        <v>138633665264</v>
      </c>
      <c r="N41" s="38">
        <f t="shared" si="11"/>
        <v>420452406894</v>
      </c>
      <c r="O41" s="38">
        <f t="shared" ref="O41:Q41" si="59">O36+O5</f>
        <v>146705610057</v>
      </c>
      <c r="P41" s="38">
        <f t="shared" si="59"/>
        <v>160607018154</v>
      </c>
      <c r="Q41" s="38">
        <f t="shared" si="59"/>
        <v>163467225470</v>
      </c>
      <c r="R41" s="39">
        <f t="shared" si="13"/>
        <v>470779853681</v>
      </c>
      <c r="S41" s="39">
        <f t="shared" si="14"/>
        <v>891232260575</v>
      </c>
      <c r="T41" s="39">
        <f>T36+T5</f>
        <v>1529780457117</v>
      </c>
      <c r="U41" s="40">
        <f t="shared" si="15"/>
        <v>1</v>
      </c>
      <c r="V41" s="3"/>
      <c r="W41" s="3"/>
      <c r="X41" s="3"/>
      <c r="Y41" s="3"/>
      <c r="Z41" s="4"/>
    </row>
    <row r="42">
      <c r="A42" s="41" t="s">
        <v>61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>
      <c r="A44" s="43" t="s">
        <v>62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</row>
    <row r="230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</row>
    <row r="23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</row>
    <row r="239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</row>
    <row r="247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</row>
    <row r="248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</row>
    <row r="250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</row>
    <row r="25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</row>
    <row r="259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</row>
    <row r="263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</row>
    <row r="264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</row>
    <row r="26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</row>
    <row r="266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</row>
    <row r="267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</row>
    <row r="268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</row>
    <row r="269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</row>
    <row r="270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</row>
    <row r="27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</row>
    <row r="27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</row>
    <row r="273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</row>
    <row r="27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</row>
    <row r="27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</row>
    <row r="276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</row>
    <row r="277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</row>
    <row r="278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</row>
    <row r="280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</row>
    <row r="28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</row>
    <row r="28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</row>
    <row r="283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</row>
    <row r="28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</row>
    <row r="286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7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</row>
    <row r="288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  <row r="289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</row>
    <row r="290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</row>
    <row r="29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</row>
    <row r="29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</row>
    <row r="29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</row>
    <row r="29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</row>
    <row r="296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</row>
    <row r="297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</row>
    <row r="298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</row>
    <row r="299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</row>
    <row r="300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</row>
    <row r="30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</row>
    <row r="30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</row>
    <row r="30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</row>
    <row r="30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</row>
    <row r="306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</row>
    <row r="307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</row>
    <row r="308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</row>
    <row r="310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</row>
    <row r="31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</row>
    <row r="31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</row>
    <row r="313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</row>
    <row r="31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</row>
    <row r="316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</row>
    <row r="317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</row>
    <row r="318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</row>
    <row r="319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</row>
    <row r="320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</row>
    <row r="32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</row>
    <row r="32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</row>
    <row r="323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</row>
    <row r="32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</row>
    <row r="3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</row>
    <row r="326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</row>
    <row r="327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</row>
    <row r="328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</row>
    <row r="329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</row>
    <row r="330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</row>
    <row r="33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</row>
    <row r="33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</row>
    <row r="333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</row>
    <row r="33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</row>
    <row r="33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</row>
    <row r="336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</row>
    <row r="337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</row>
    <row r="338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</row>
    <row r="339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</row>
    <row r="340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</row>
    <row r="34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</row>
    <row r="34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</row>
    <row r="343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</row>
    <row r="34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</row>
    <row r="34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</row>
    <row r="346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</row>
    <row r="347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</row>
    <row r="348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</row>
    <row r="349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</row>
    <row r="350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</row>
    <row r="35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</row>
    <row r="353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</row>
    <row r="35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</row>
    <row r="35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</row>
    <row r="356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</row>
    <row r="357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</row>
    <row r="358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</row>
    <row r="359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</row>
    <row r="360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</row>
    <row r="36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</row>
    <row r="36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</row>
    <row r="363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</row>
    <row r="36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</row>
    <row r="36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</row>
    <row r="366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</row>
    <row r="367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</row>
    <row r="368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</row>
    <row r="369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</row>
    <row r="370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</row>
    <row r="37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</row>
    <row r="37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</row>
    <row r="373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</row>
    <row r="37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</row>
    <row r="37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</row>
    <row r="376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</row>
    <row r="377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</row>
    <row r="378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</row>
    <row r="379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</row>
    <row r="380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</row>
    <row r="38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</row>
    <row r="38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</row>
    <row r="383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</row>
    <row r="38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</row>
    <row r="38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</row>
    <row r="386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</row>
    <row r="388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</row>
    <row r="389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</row>
    <row r="390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</row>
    <row r="39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</row>
    <row r="39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</row>
    <row r="393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</row>
    <row r="39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</row>
    <row r="39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</row>
    <row r="396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</row>
    <row r="397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</row>
    <row r="398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</row>
    <row r="399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</row>
    <row r="400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</row>
    <row r="40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</row>
    <row r="40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</row>
    <row r="403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</row>
    <row r="40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</row>
    <row r="40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</row>
    <row r="406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</row>
    <row r="407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</row>
    <row r="408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</row>
    <row r="409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</row>
    <row r="410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</row>
    <row r="41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</row>
    <row r="41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</row>
    <row r="413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</row>
    <row r="41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</row>
    <row r="41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</row>
    <row r="416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</row>
    <row r="417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</row>
    <row r="418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</row>
    <row r="419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</row>
    <row r="420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</row>
    <row r="42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</row>
    <row r="42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</row>
    <row r="42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</row>
    <row r="4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</row>
    <row r="426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</row>
    <row r="427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</row>
    <row r="428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</row>
    <row r="429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</row>
    <row r="430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</row>
    <row r="43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</row>
    <row r="43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</row>
    <row r="433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</row>
    <row r="43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</row>
    <row r="43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</row>
    <row r="436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</row>
    <row r="437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</row>
    <row r="438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</row>
    <row r="439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</row>
    <row r="440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</row>
    <row r="44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</row>
    <row r="44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</row>
    <row r="443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</row>
    <row r="44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</row>
    <row r="44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</row>
    <row r="446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</row>
    <row r="447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</row>
    <row r="448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</row>
    <row r="449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</row>
    <row r="450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</row>
    <row r="45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</row>
    <row r="45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</row>
    <row r="453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</row>
    <row r="45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</row>
    <row r="45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</row>
    <row r="456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</row>
    <row r="457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</row>
    <row r="458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</row>
    <row r="473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</row>
    <row r="47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</row>
    <row r="47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</row>
    <row r="476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</row>
    <row r="477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</row>
    <row r="478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</row>
    <row r="479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</row>
    <row r="480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</row>
    <row r="48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</row>
    <row r="48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</row>
    <row r="483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</row>
    <row r="484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</row>
    <row r="48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</row>
    <row r="486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</row>
    <row r="487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</row>
    <row r="488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</row>
    <row r="489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</row>
    <row r="490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</row>
    <row r="49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</row>
    <row r="49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</row>
    <row r="493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</row>
    <row r="494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</row>
    <row r="496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</row>
    <row r="497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</row>
    <row r="498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</row>
    <row r="499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</row>
    <row r="500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</row>
    <row r="50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</row>
    <row r="50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</row>
    <row r="503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</row>
    <row r="504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</row>
    <row r="50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</row>
    <row r="506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</row>
    <row r="507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</row>
    <row r="508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</row>
    <row r="509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</row>
    <row r="510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</row>
    <row r="51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</row>
    <row r="51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</row>
    <row r="513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</row>
    <row r="514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</row>
    <row r="51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</row>
    <row r="516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</row>
    <row r="517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</row>
    <row r="518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</row>
    <row r="519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</row>
    <row r="520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</row>
    <row r="52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</row>
    <row r="52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</row>
    <row r="523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</row>
    <row r="524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</row>
    <row r="5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</row>
    <row r="526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</row>
    <row r="527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</row>
    <row r="528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</row>
    <row r="529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</row>
    <row r="530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</row>
    <row r="53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</row>
    <row r="533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</row>
    <row r="534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</row>
    <row r="53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</row>
    <row r="536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</row>
    <row r="537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</row>
    <row r="538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</row>
    <row r="539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</row>
    <row r="540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</row>
    <row r="54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</row>
    <row r="54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</row>
    <row r="543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</row>
    <row r="544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</row>
    <row r="54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</row>
    <row r="546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</row>
    <row r="547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</row>
    <row r="548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</row>
    <row r="549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</row>
    <row r="550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</row>
    <row r="55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</row>
    <row r="55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</row>
    <row r="553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</row>
    <row r="554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</row>
    <row r="55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</row>
    <row r="556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</row>
    <row r="557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</row>
    <row r="558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</row>
    <row r="559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</row>
    <row r="560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</row>
    <row r="56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</row>
    <row r="56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</row>
    <row r="563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</row>
    <row r="564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</row>
    <row r="56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</row>
    <row r="566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7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</row>
    <row r="568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</row>
    <row r="569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</row>
    <row r="570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</row>
    <row r="57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</row>
    <row r="57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</row>
    <row r="573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</row>
    <row r="574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</row>
    <row r="57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</row>
    <row r="576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</row>
    <row r="577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</row>
    <row r="578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</row>
    <row r="579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</row>
    <row r="580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</row>
    <row r="58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</row>
    <row r="58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</row>
    <row r="583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</row>
    <row r="584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</row>
    <row r="58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</row>
    <row r="586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</row>
    <row r="587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</row>
    <row r="588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</row>
    <row r="589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</row>
    <row r="590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</row>
    <row r="59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</row>
    <row r="59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</row>
    <row r="593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</row>
    <row r="594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</row>
    <row r="59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</row>
    <row r="596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</row>
    <row r="597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</row>
    <row r="598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</row>
    <row r="599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</row>
    <row r="600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</row>
    <row r="60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</row>
    <row r="60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  <row r="603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</row>
    <row r="604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</row>
    <row r="60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</row>
    <row r="606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</row>
    <row r="607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</row>
    <row r="608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</row>
    <row r="609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</row>
    <row r="610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</row>
    <row r="61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</row>
    <row r="61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</row>
    <row r="613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</row>
    <row r="614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</row>
    <row r="61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</row>
    <row r="616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</row>
    <row r="617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</row>
    <row r="618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</row>
    <row r="619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</row>
    <row r="620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</row>
    <row r="62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</row>
    <row r="62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</row>
    <row r="623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</row>
    <row r="624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</row>
    <row r="6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</row>
    <row r="626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</row>
    <row r="627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</row>
    <row r="628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</row>
    <row r="629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</row>
    <row r="630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</row>
    <row r="63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</row>
    <row r="63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</row>
    <row r="633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</row>
    <row r="634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</row>
    <row r="63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</row>
    <row r="636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</row>
    <row r="637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</row>
    <row r="638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</row>
    <row r="639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</row>
    <row r="640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</row>
    <row r="64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</row>
    <row r="64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</row>
    <row r="643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</row>
    <row r="644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</row>
    <row r="64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</row>
    <row r="646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</row>
    <row r="647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</row>
    <row r="648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</row>
    <row r="649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</row>
    <row r="650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</row>
    <row r="65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</row>
    <row r="65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</row>
    <row r="653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</row>
    <row r="654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</row>
    <row r="65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</row>
    <row r="656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</row>
    <row r="657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</row>
    <row r="658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</row>
    <row r="659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</row>
    <row r="660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</row>
    <row r="66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</row>
    <row r="66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</row>
    <row r="663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</row>
    <row r="664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</row>
    <row r="66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</row>
    <row r="666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</row>
    <row r="667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</row>
    <row r="668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</row>
    <row r="669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</row>
    <row r="670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</row>
    <row r="67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</row>
    <row r="67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</row>
    <row r="673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</row>
    <row r="674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</row>
    <row r="67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</row>
    <row r="676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</row>
    <row r="677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</row>
    <row r="678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</row>
    <row r="679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</row>
    <row r="680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</row>
    <row r="68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</row>
    <row r="68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</row>
    <row r="683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</row>
    <row r="684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</row>
    <row r="68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</row>
    <row r="686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</row>
    <row r="687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</row>
    <row r="688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</row>
    <row r="689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</row>
    <row r="690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</row>
    <row r="69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</row>
    <row r="69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</row>
    <row r="693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</row>
    <row r="694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</row>
    <row r="69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</row>
    <row r="696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</row>
    <row r="697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</row>
    <row r="698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</row>
    <row r="699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</row>
    <row r="700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</row>
    <row r="70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</row>
    <row r="70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</row>
    <row r="703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</row>
    <row r="704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</row>
    <row r="70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</row>
    <row r="706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</row>
    <row r="707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</row>
    <row r="708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</row>
    <row r="709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</row>
    <row r="710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</row>
    <row r="71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</row>
    <row r="71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</row>
    <row r="713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</row>
    <row r="714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</row>
    <row r="71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</row>
    <row r="716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</row>
    <row r="717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</row>
    <row r="718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</row>
    <row r="719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</row>
    <row r="720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</row>
    <row r="72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</row>
    <row r="72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</row>
    <row r="723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</row>
    <row r="724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</row>
    <row r="7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</row>
    <row r="726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</row>
    <row r="727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</row>
    <row r="728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</row>
    <row r="729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</row>
    <row r="730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</row>
    <row r="73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</row>
    <row r="73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</row>
    <row r="733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</row>
    <row r="734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</row>
    <row r="73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</row>
    <row r="736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</row>
    <row r="737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</row>
    <row r="738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</row>
    <row r="739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</row>
    <row r="740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</row>
    <row r="74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</row>
    <row r="74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</row>
    <row r="743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</row>
    <row r="744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</row>
    <row r="74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</row>
    <row r="746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</row>
    <row r="747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</row>
    <row r="748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</row>
    <row r="749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</row>
    <row r="750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</row>
    <row r="75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</row>
    <row r="75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</row>
    <row r="753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</row>
    <row r="754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</row>
    <row r="75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</row>
    <row r="756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</row>
    <row r="757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</row>
    <row r="758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</row>
    <row r="759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</row>
    <row r="760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</row>
    <row r="76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</row>
    <row r="76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</row>
    <row r="763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</row>
    <row r="764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</row>
    <row r="76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</row>
    <row r="766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</row>
    <row r="767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</row>
    <row r="768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</row>
    <row r="769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</row>
    <row r="770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</row>
    <row r="77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</row>
    <row r="77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</row>
    <row r="773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</row>
    <row r="774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</row>
    <row r="77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</row>
    <row r="776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</row>
    <row r="777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</row>
    <row r="778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</row>
    <row r="779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</row>
    <row r="780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</row>
    <row r="78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</row>
    <row r="78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</row>
    <row r="783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</row>
    <row r="784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</row>
    <row r="78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</row>
    <row r="786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</row>
    <row r="787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</row>
    <row r="788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</row>
    <row r="789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</row>
    <row r="790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</row>
    <row r="79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</row>
    <row r="79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</row>
    <row r="793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</row>
    <row r="794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</row>
    <row r="79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</row>
    <row r="796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</row>
    <row r="797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</row>
    <row r="798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</row>
    <row r="799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</row>
    <row r="800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</row>
    <row r="80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</row>
    <row r="80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</row>
    <row r="803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</row>
    <row r="804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</row>
    <row r="80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</row>
    <row r="806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</row>
    <row r="807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</row>
    <row r="808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</row>
    <row r="813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</row>
    <row r="814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</row>
    <row r="81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</row>
    <row r="816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</row>
    <row r="817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</row>
    <row r="818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</row>
    <row r="819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</row>
    <row r="820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</row>
    <row r="82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</row>
    <row r="82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</row>
    <row r="823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</row>
    <row r="824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</row>
    <row r="8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</row>
    <row r="826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</row>
    <row r="827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</row>
    <row r="828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</row>
    <row r="829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</row>
    <row r="830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</row>
    <row r="83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</row>
    <row r="83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</row>
    <row r="833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</row>
    <row r="834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</row>
    <row r="83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</row>
    <row r="836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</row>
    <row r="837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</row>
    <row r="838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</row>
    <row r="839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</row>
    <row r="840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</row>
    <row r="84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</row>
    <row r="84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</row>
    <row r="843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</row>
    <row r="844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</row>
    <row r="84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</row>
    <row r="846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</row>
    <row r="847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</row>
    <row r="848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</row>
    <row r="849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</row>
    <row r="850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</row>
    <row r="85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</row>
    <row r="85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</row>
    <row r="853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</row>
    <row r="854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</row>
    <row r="85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</row>
    <row r="856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</row>
    <row r="857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</row>
    <row r="858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</row>
    <row r="859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</row>
    <row r="860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</row>
    <row r="86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</row>
    <row r="86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</row>
    <row r="863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</row>
    <row r="864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</row>
    <row r="86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</row>
    <row r="866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</row>
    <row r="867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</row>
    <row r="868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</row>
    <row r="869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</row>
    <row r="870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</row>
    <row r="87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</row>
    <row r="87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</row>
    <row r="873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</row>
    <row r="874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</row>
    <row r="87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</row>
    <row r="876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</row>
    <row r="877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</row>
    <row r="878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</row>
    <row r="879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</row>
    <row r="880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</row>
    <row r="88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</row>
    <row r="88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</row>
    <row r="883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</row>
    <row r="884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</row>
    <row r="88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</row>
    <row r="886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</row>
    <row r="887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</row>
    <row r="888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</row>
    <row r="889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</row>
    <row r="890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</row>
    <row r="89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</row>
    <row r="89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</row>
    <row r="893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</row>
    <row r="894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</row>
    <row r="89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</row>
    <row r="896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</row>
    <row r="897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</row>
    <row r="898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</row>
    <row r="899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</row>
    <row r="900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</row>
    <row r="90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</row>
    <row r="90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</row>
    <row r="903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</row>
    <row r="904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</row>
    <row r="90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</row>
    <row r="906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</row>
    <row r="907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</row>
    <row r="908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</row>
    <row r="909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</row>
    <row r="910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</row>
    <row r="91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</row>
    <row r="91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</row>
    <row r="913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</row>
    <row r="914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</row>
    <row r="91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</row>
    <row r="916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</row>
    <row r="917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</row>
    <row r="918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</row>
    <row r="919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</row>
    <row r="920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</row>
    <row r="92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</row>
    <row r="92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</row>
    <row r="923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</row>
    <row r="924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</row>
    <row r="9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</row>
    <row r="926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</row>
    <row r="927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</row>
    <row r="928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</row>
    <row r="929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</row>
    <row r="930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</row>
    <row r="93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</row>
    <row r="93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</row>
    <row r="933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</row>
    <row r="934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</row>
    <row r="93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</row>
    <row r="936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</row>
    <row r="937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</row>
    <row r="938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</row>
    <row r="939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</row>
    <row r="940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</row>
    <row r="94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</row>
    <row r="94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</row>
    <row r="943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</row>
    <row r="944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</row>
    <row r="94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</row>
    <row r="946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</row>
    <row r="947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</row>
    <row r="948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</row>
    <row r="949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</row>
    <row r="950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</row>
    <row r="95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</row>
    <row r="95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</row>
    <row r="953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</row>
    <row r="954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</row>
    <row r="95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</row>
    <row r="956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</row>
    <row r="957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</row>
    <row r="958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</row>
    <row r="959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</row>
    <row r="960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</row>
    <row r="96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</row>
    <row r="96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</row>
    <row r="963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</row>
    <row r="964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</row>
    <row r="96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</row>
    <row r="966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</row>
    <row r="967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</row>
    <row r="968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</row>
    <row r="969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</row>
    <row r="970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</row>
    <row r="97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</row>
    <row r="97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</row>
    <row r="973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</row>
    <row r="974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</row>
    <row r="97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</row>
    <row r="976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</row>
    <row r="977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</row>
    <row r="978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</row>
    <row r="980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</row>
    <row r="98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</row>
    <row r="98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</row>
    <row r="983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</row>
    <row r="984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</row>
    <row r="98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</row>
    <row r="986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</row>
    <row r="987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</row>
    <row r="988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</row>
    <row r="989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</row>
    <row r="990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</row>
    <row r="99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</row>
    <row r="99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</row>
    <row r="993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</row>
    <row r="994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</row>
    <row r="99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</row>
    <row r="996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</row>
    <row r="997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</row>
    <row r="998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</row>
    <row r="999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</row>
    <row r="1000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</row>
  </sheetData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1"/>
</worksheet>
</file>